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560" windowHeight="8208" tabRatio="809" firstSheet="2" activeTab="2"/>
  </bookViews>
  <sheets>
    <sheet name="Strategy Importance" sheetId="6" state="hidden" r:id="rId1"/>
    <sheet name="Capabilities Maturity" sheetId="7" state="hidden" r:id="rId2"/>
    <sheet name="چک‌لیست جمع‌آوری اطلاعات" sheetId="49" r:id="rId3"/>
    <sheet name="جدول محاسبه" sheetId="46" r:id="rId4"/>
  </sheets>
  <externalReferences>
    <externalReference r:id="rId5"/>
  </externalReferences>
  <definedNames>
    <definedName name="_xlnm._FilterDatabase" localSheetId="1" hidden="1">'Capabilities Maturity'!$A$2:$Q$22</definedName>
    <definedName name="_xlnm.Print_Area" localSheetId="3">'جدول محاسبه'!$A$1:$I$12</definedName>
    <definedName name="_xlnm.Print_Area" localSheetId="2">'چک‌لیست جمع‌آوری اطلاعات'!$B$1:$J$147</definedName>
    <definedName name="_xlnm.Print_Titles" localSheetId="2">'چک‌لیست جمع‌آوری اطلاعات'!$7:$7</definedName>
  </definedNames>
  <calcPr calcId="162913"/>
</workbook>
</file>

<file path=xl/calcChain.xml><?xml version="1.0" encoding="utf-8"?>
<calcChain xmlns="http://schemas.openxmlformats.org/spreadsheetml/2006/main">
  <c r="C135" i="49" l="1"/>
  <c r="I12" i="46" s="1"/>
  <c r="C121" i="49"/>
  <c r="I11" i="46" s="1"/>
  <c r="C103" i="49"/>
  <c r="I10" i="46" s="1"/>
  <c r="C90" i="49"/>
  <c r="I9" i="46" s="1"/>
  <c r="C79" i="49"/>
  <c r="I8" i="46" s="1"/>
  <c r="C63" i="49"/>
  <c r="I7" i="46" s="1"/>
  <c r="C49" i="49"/>
  <c r="I6" i="46" s="1"/>
  <c r="C35" i="49"/>
  <c r="I5" i="46" s="1"/>
  <c r="C19" i="49"/>
  <c r="I4" i="46" s="1"/>
  <c r="C8" i="49"/>
  <c r="I3" i="46" s="1"/>
  <c r="C10" i="46" l="1"/>
  <c r="C6" i="46"/>
  <c r="C3" i="46"/>
  <c r="B3" i="46" l="1"/>
  <c r="D6" i="7"/>
  <c r="E6" i="7"/>
  <c r="C6" i="7"/>
  <c r="D5" i="7"/>
  <c r="E5" i="7"/>
  <c r="C5" i="7"/>
  <c r="D4" i="7"/>
  <c r="E4" i="7"/>
  <c r="C4" i="7"/>
  <c r="C7" i="7"/>
  <c r="D7" i="7"/>
  <c r="E7" i="7"/>
  <c r="C8" i="7"/>
  <c r="D8" i="7"/>
  <c r="E8" i="7"/>
  <c r="C9" i="7"/>
  <c r="D9" i="7"/>
  <c r="E9" i="7"/>
  <c r="C10" i="7"/>
  <c r="D10" i="7"/>
  <c r="E10" i="7"/>
  <c r="C11" i="7"/>
  <c r="D11" i="7"/>
  <c r="E11" i="7"/>
  <c r="C12" i="7"/>
  <c r="D12" i="7"/>
  <c r="E12" i="7"/>
  <c r="C13" i="7"/>
  <c r="D13" i="7"/>
  <c r="E13" i="7"/>
  <c r="C14" i="7"/>
  <c r="D14" i="7"/>
  <c r="E14" i="7"/>
  <c r="C15" i="7"/>
  <c r="D15" i="7"/>
  <c r="E15" i="7"/>
  <c r="C16" i="7"/>
  <c r="D16" i="7"/>
  <c r="E16" i="7"/>
  <c r="C17" i="7"/>
  <c r="D17" i="7"/>
  <c r="E17" i="7"/>
  <c r="C18" i="7"/>
  <c r="D18" i="7"/>
  <c r="E18" i="7"/>
  <c r="C19" i="7"/>
  <c r="D19" i="7"/>
  <c r="E19" i="7"/>
  <c r="C20" i="7"/>
  <c r="D20" i="7"/>
  <c r="E20" i="7"/>
  <c r="C21" i="7"/>
  <c r="D21" i="7"/>
  <c r="E21" i="7"/>
  <c r="C22" i="7"/>
  <c r="D22" i="7"/>
  <c r="E22" i="7"/>
  <c r="C3" i="7"/>
  <c r="D3" i="7"/>
  <c r="E3" i="7"/>
  <c r="H22" i="7" l="1"/>
  <c r="P22" i="7" s="1"/>
  <c r="G22" i="7"/>
  <c r="O22" i="7" s="1"/>
  <c r="F22" i="7"/>
  <c r="N22" i="7" s="1"/>
  <c r="H21" i="7"/>
  <c r="P21" i="7" s="1"/>
  <c r="G21" i="7"/>
  <c r="O21" i="7" s="1"/>
  <c r="F21" i="7"/>
  <c r="N21" i="7" s="1"/>
  <c r="H20" i="7"/>
  <c r="P20" i="7" s="1"/>
  <c r="G20" i="7"/>
  <c r="O20" i="7" s="1"/>
  <c r="F20" i="7"/>
  <c r="N20" i="7" s="1"/>
  <c r="H19" i="7"/>
  <c r="P19" i="7" s="1"/>
  <c r="G19" i="7"/>
  <c r="O19" i="7" s="1"/>
  <c r="F19" i="7"/>
  <c r="N19" i="7" s="1"/>
  <c r="H18" i="7"/>
  <c r="P18" i="7" s="1"/>
  <c r="G18" i="7"/>
  <c r="O18" i="7" s="1"/>
  <c r="F18" i="7"/>
  <c r="N18" i="7" s="1"/>
  <c r="H16" i="7"/>
  <c r="P16" i="7" s="1"/>
  <c r="G16" i="7"/>
  <c r="O16" i="7" s="1"/>
  <c r="F16" i="7"/>
  <c r="N16" i="7" s="1"/>
  <c r="H15" i="7"/>
  <c r="P15" i="7" s="1"/>
  <c r="G15" i="7"/>
  <c r="O15" i="7" s="1"/>
  <c r="F15" i="7"/>
  <c r="N15" i="7" s="1"/>
  <c r="H14" i="7"/>
  <c r="P14" i="7" s="1"/>
  <c r="G14" i="7"/>
  <c r="O14" i="7" s="1"/>
  <c r="F14" i="7"/>
  <c r="N14" i="7" s="1"/>
  <c r="H13" i="7"/>
  <c r="P13" i="7" s="1"/>
  <c r="G13" i="7"/>
  <c r="O13" i="7" s="1"/>
  <c r="F13" i="7"/>
  <c r="N13" i="7" s="1"/>
  <c r="H12" i="7"/>
  <c r="L12" i="7" s="1"/>
  <c r="P12" i="7" s="1"/>
  <c r="G12" i="7"/>
  <c r="K12" i="7" s="1"/>
  <c r="O12" i="7" s="1"/>
  <c r="F12" i="7"/>
  <c r="J12" i="7" s="1"/>
  <c r="N12" i="7" s="1"/>
  <c r="H11" i="7"/>
  <c r="L11" i="7" s="1"/>
  <c r="P11" i="7" s="1"/>
  <c r="G11" i="7"/>
  <c r="K11" i="7" s="1"/>
  <c r="O11" i="7" s="1"/>
  <c r="F11" i="7"/>
  <c r="J11" i="7" s="1"/>
  <c r="N11" i="7" s="1"/>
  <c r="H10" i="7"/>
  <c r="L10" i="7" s="1"/>
  <c r="P10" i="7" s="1"/>
  <c r="G10" i="7"/>
  <c r="K10" i="7" s="1"/>
  <c r="O10" i="7" s="1"/>
  <c r="F10" i="7"/>
  <c r="J10" i="7" s="1"/>
  <c r="N10" i="7" s="1"/>
  <c r="H9" i="7"/>
  <c r="L9" i="7" s="1"/>
  <c r="P9" i="7" s="1"/>
  <c r="G9" i="7"/>
  <c r="K9" i="7" s="1"/>
  <c r="O9" i="7" s="1"/>
  <c r="F9" i="7"/>
  <c r="J9" i="7" s="1"/>
  <c r="N9" i="7" s="1"/>
  <c r="H8" i="7"/>
  <c r="L8" i="7" s="1"/>
  <c r="P8" i="7" s="1"/>
  <c r="G8" i="7"/>
  <c r="O8" i="7" s="1"/>
  <c r="F8" i="7"/>
  <c r="N8" i="7" s="1"/>
  <c r="H7" i="7"/>
  <c r="P7" i="7" s="1"/>
  <c r="G7" i="7"/>
  <c r="K7" i="7" s="1"/>
  <c r="O7" i="7" s="1"/>
  <c r="F7" i="7"/>
  <c r="N7" i="7" s="1"/>
  <c r="H6" i="7"/>
  <c r="P6" i="7" s="1"/>
  <c r="G6" i="7"/>
  <c r="K6" i="7" s="1"/>
  <c r="O6" i="7" s="1"/>
  <c r="F6" i="7"/>
  <c r="N6" i="7" s="1"/>
  <c r="H5" i="7"/>
  <c r="L5" i="7" s="1"/>
  <c r="P5" i="7" s="1"/>
  <c r="G5" i="7"/>
  <c r="O5" i="7" s="1"/>
  <c r="F5" i="7"/>
  <c r="J5" i="7" s="1"/>
  <c r="N5" i="7" s="1"/>
  <c r="H4" i="7"/>
  <c r="P4" i="7" s="1"/>
  <c r="G4" i="7"/>
  <c r="O4" i="7" s="1"/>
  <c r="F4" i="7"/>
  <c r="N4" i="7" s="1"/>
  <c r="H3" i="7"/>
  <c r="P3" i="7" s="1"/>
  <c r="G3" i="7"/>
  <c r="K3" i="7" s="1"/>
  <c r="O3" i="7" s="1"/>
  <c r="F3" i="7"/>
  <c r="J3" i="7" s="1"/>
  <c r="P2" i="6"/>
  <c r="O2" i="6"/>
  <c r="N2" i="6"/>
  <c r="M2" i="6"/>
  <c r="L2" i="6"/>
  <c r="K2" i="6"/>
  <c r="J2" i="6"/>
  <c r="I2" i="6"/>
  <c r="H2" i="6"/>
  <c r="G2" i="6"/>
  <c r="F2" i="6"/>
  <c r="E2" i="6"/>
  <c r="D2" i="6"/>
  <c r="C2" i="6"/>
  <c r="B2" i="6"/>
  <c r="M7" i="7" l="1"/>
  <c r="M15" i="7"/>
  <c r="M20" i="7"/>
  <c r="I4" i="7"/>
  <c r="I6" i="7"/>
  <c r="M16" i="7"/>
  <c r="I10" i="7"/>
  <c r="I12" i="7"/>
  <c r="I21" i="7"/>
  <c r="M4" i="7"/>
  <c r="I3" i="7"/>
  <c r="I8" i="7"/>
  <c r="I14" i="7"/>
  <c r="I15" i="7"/>
  <c r="I5" i="7"/>
  <c r="I7" i="7"/>
  <c r="M14" i="7"/>
  <c r="I16" i="7"/>
  <c r="I19" i="7"/>
  <c r="I20" i="7"/>
  <c r="M10" i="7"/>
  <c r="M12" i="7"/>
  <c r="Q14" i="6"/>
  <c r="Q6" i="6"/>
  <c r="N3" i="7"/>
  <c r="M3" i="7"/>
  <c r="M6" i="7"/>
  <c r="M11" i="7"/>
  <c r="I11" i="7"/>
  <c r="M13" i="7"/>
  <c r="I13" i="7"/>
  <c r="M22" i="7"/>
  <c r="I22" i="7"/>
  <c r="M5" i="7"/>
  <c r="M8" i="7"/>
  <c r="M18" i="7"/>
  <c r="I18" i="7"/>
  <c r="M19" i="7"/>
  <c r="M21" i="7"/>
  <c r="M9" i="7"/>
  <c r="I9" i="7"/>
  <c r="Q2" i="6"/>
  <c r="Q20" i="6"/>
  <c r="Q15" i="6"/>
  <c r="Q11" i="6"/>
  <c r="Q7" i="6"/>
  <c r="Q21" i="6"/>
  <c r="Q18" i="6"/>
  <c r="Q13" i="6"/>
  <c r="Q9" i="6"/>
  <c r="Q5" i="6"/>
  <c r="Q22" i="6"/>
  <c r="Q8" i="6"/>
  <c r="Q17" i="6"/>
  <c r="Q10" i="6"/>
  <c r="Q19" i="6"/>
  <c r="Q4" i="6"/>
  <c r="Q12" i="6"/>
  <c r="R14" i="6" l="1"/>
  <c r="R7" i="6"/>
  <c r="R6" i="6"/>
  <c r="R22" i="6"/>
  <c r="R9" i="6"/>
  <c r="R11" i="6"/>
  <c r="R5" i="6"/>
  <c r="R12" i="6"/>
  <c r="R19" i="6"/>
  <c r="R17" i="6"/>
  <c r="R13" i="6"/>
  <c r="R15" i="6"/>
  <c r="R21" i="6"/>
  <c r="R4" i="6"/>
  <c r="R10" i="6"/>
  <c r="R8" i="6"/>
  <c r="R18" i="6"/>
  <c r="R20" i="6"/>
</calcChain>
</file>

<file path=xl/sharedStrings.xml><?xml version="1.0" encoding="utf-8"?>
<sst xmlns="http://schemas.openxmlformats.org/spreadsheetml/2006/main" count="507" uniqueCount="258">
  <si>
    <t>مدیریت راهبری، ریسک و تطابق</t>
  </si>
  <si>
    <t>مدیریت طرح و پروژه</t>
  </si>
  <si>
    <t>مدیریت عملکرد</t>
  </si>
  <si>
    <t>مدیریت معماری سازمانی</t>
  </si>
  <si>
    <t>مدیریت منابع انسانی</t>
  </si>
  <si>
    <t>مدیریت دارایی‌ها</t>
  </si>
  <si>
    <t>مدیریت ارتباطات بین‌المللی</t>
  </si>
  <si>
    <t>مدیریت شرکت‌های تابعه</t>
  </si>
  <si>
    <t>مدیریت منابع مالی و اقتصادی</t>
  </si>
  <si>
    <t>تنظیم مقررات</t>
  </si>
  <si>
    <t>سیاست‎گذاری و برنامه‌ریزی</t>
  </si>
  <si>
    <t>مدیریت طرح‌های توسعه</t>
  </si>
  <si>
    <t>مطالعات و مدیریت دانش</t>
  </si>
  <si>
    <t>مدیریت بهره‌برداری از منابع</t>
  </si>
  <si>
    <t>مدیریت آمار و فناوری اطلاعات</t>
  </si>
  <si>
    <t>مدیریت بحران</t>
  </si>
  <si>
    <t>مدیریت زنجیره تامین</t>
  </si>
  <si>
    <t>مدیریت ذی‌نفعان</t>
  </si>
  <si>
    <t>مدیریت خدمات سازمانی</t>
  </si>
  <si>
    <t>مدیریت امور حقوقی</t>
  </si>
  <si>
    <t>استراتژی‌ها
قابلیت‌ها</t>
  </si>
  <si>
    <t>جمع</t>
  </si>
  <si>
    <t>نرمال‌شده</t>
  </si>
  <si>
    <t>وزن (%)</t>
  </si>
  <si>
    <t>1-5</t>
  </si>
  <si>
    <t>سطوح اهمیت استراتژیک قابلیت‌ها</t>
  </si>
  <si>
    <t>عادی</t>
  </si>
  <si>
    <t>مرتبط</t>
  </si>
  <si>
    <t>مهم</t>
  </si>
  <si>
    <t>بسیارمهم</t>
  </si>
  <si>
    <t>کلیدی</t>
  </si>
  <si>
    <t>قابلیت‌ها</t>
  </si>
  <si>
    <t>اهمیت استراتژیک</t>
  </si>
  <si>
    <t>وزن</t>
  </si>
  <si>
    <t>وضع موجود</t>
  </si>
  <si>
    <t>وضع مطلوب</t>
  </si>
  <si>
    <t xml:space="preserve">اقدامات </t>
  </si>
  <si>
    <t xml:space="preserve">توضیح </t>
  </si>
  <si>
    <t>فرآیند</t>
  </si>
  <si>
    <t>ساختار</t>
  </si>
  <si>
    <t>فناوری</t>
  </si>
  <si>
    <t>کلی</t>
  </si>
  <si>
    <t>ساختار و نیروی انسانی</t>
  </si>
  <si>
    <t>فرآیندها و فرآورده‌ها</t>
  </si>
  <si>
    <t>نظر مدیران ارشد سازمان در خصوص دستاوردها و نتایج معماری سازمانی تا حدی جلب شده و از مزایای آن آگاه شده‌اند. آموزش‌های موردی جهت ارتقا مهارت‌های مرتبط با معماری سازمای انجام می‌گیرد اما برنامه مدونی در این خصوص تدوین نشده است.</t>
  </si>
  <si>
    <t>ساختاری به‌عنوان نهاد راهبری معماری سازمانی برای انجام فعالیت‌های معماری سازمانی، ایجاد نشده است</t>
  </si>
  <si>
    <t>نیروهای درگیر در فعالیت‌های معماری دارای تحصیلات مرتبط با فعالیت‌های خود هستند</t>
  </si>
  <si>
    <t>نیروهای درگیر در فعالیت‌های معماری دارای گواهی‌های دوره آموزشی مرتبط با فعالیت‌های خود هستند</t>
  </si>
  <si>
    <t>اجباری</t>
  </si>
  <si>
    <t xml:space="preserve">نظر مدیران ارشد در خصوص نتایج معماری سازمانی جلب شده است و از آن حمایت می‌کنند. برنامه مدونی برای توانمندسازی و ارتقا مهارت‌های کارکنان در خصوص معماری سازمانی تدوین شده است و بر اساس این برنامه آموزش صورت می‌گیرد </t>
  </si>
  <si>
    <t>مخزن شامل تمامی خروجی‌های تهیه‌شده (مولفه و نماها) به‌شکل متمرکز و یکپارچه وجود دارد</t>
  </si>
  <si>
    <t>ابزار خاص معماری سازمانی بر اساس یک فرآیند مشخص انتخاب می‌شود و برای تهیه و نگهداری خروجی‌های معماری مورد استفاده قرار می‌گیرد</t>
  </si>
  <si>
    <t>نیروهای متخصص و دارای مهارت‌های مرتبط با معماری سازمانی وجود ندارد</t>
  </si>
  <si>
    <t>اعضا نهاد راهبری معماری سازمانی مشخص است</t>
  </si>
  <si>
    <t>تناسب شغل و شاغل وجود دارد</t>
  </si>
  <si>
    <t>مخزن معماری سازمانی یکپارچه وجود دارد</t>
  </si>
  <si>
    <t>چارچوب معماری سازمانی (خاص فرآیند معماری سازمانی) تهیه شده است</t>
  </si>
  <si>
    <t>استانداردهای مدل‌سازی معماری سازمانی شناسایی و استفاده‌شده، جز استانداردهای جدید هستند</t>
  </si>
  <si>
    <t>چارچوب با استانداردهای مدل‎سازی معماری سازمانی، مطابقت دارد</t>
  </si>
  <si>
    <t>استانداردهای مدل‌سازی معماری سازمانی، به تمامی نیازهای مدل‌سازی پاسخ می‌دهند</t>
  </si>
  <si>
    <t>مخزن بر اساس آخرین تغییرات مولفه و نماهای معماری، به‌صورت مستمر به‌روزرسانی می‌شود</t>
  </si>
  <si>
    <t>فرآیندهای کنترل معماری سازمانی شناسایی‌ نشده و اجرا نمی‌شوند</t>
  </si>
  <si>
    <t>کیفیت و کمیت طرح‌های معماری سازمانی مورد ارزیابی قرار می‌گیرد و به‌روزرسانی‌های لازم صورت می‌گیرد</t>
  </si>
  <si>
    <t>گردش کار فرآیندهای مرتبط با معماری سازمانی تهیه و مستند شده است</t>
  </si>
  <si>
    <t>شناسنامه فرآیندهای مرتبط با معماری سازمانی تهیه و مستند شده‌اند</t>
  </si>
  <si>
    <t>فرآیندهای شناسایی‎شده (مرتبط با معماری سازمانی)، گردش کار فرآیندی، شناسنامه فرآیندی و ضوابط اجرای فرآیندها به تصویب نهاد مربوطه رسیده‌اند</t>
  </si>
  <si>
    <t>اقدامات اصلاحی تعریف‌شده، اجرا می‌شوند</t>
  </si>
  <si>
    <t>بر اساس نتایج ارزیابی شاخص‌ها، اقدامات اصلاحی تعریف می‌شود</t>
  </si>
  <si>
    <t>شاخص‌های کارایی دوره‌های آموزشی معماری سازمانی تعریف می‌شوند</t>
  </si>
  <si>
    <t>شاخص‌های کفایت و شایستگی نیروی انسانی متخصص معماری سازمانی تعریف می‌شوند</t>
  </si>
  <si>
    <t>محتوای طرح‌های معماری سازمانی کامل هستند</t>
  </si>
  <si>
    <t>ابزار خاص معماری سازمانی بر اساس شرایط سازمان و با استفاده از یک استاندارد مشخص، شناسایی و انتخاب شده است</t>
  </si>
  <si>
    <t>مخزن معماری سازمانی یکپارچه است</t>
  </si>
  <si>
    <t>مخزن معماری سازمانی متمرکز است</t>
  </si>
  <si>
    <t>جلساتی با مدیران ارشد سازمان درخصوص آگاه‌سازی از معماری سازمانی و دستاوردهای آن برگزار می‌شود</t>
  </si>
  <si>
    <t>فعالیت‌های واحد متولی معماری سازمانی تحت نظارت و کنترل نهاد راهبری معماری سازمانی انجام می‌گیرد</t>
  </si>
  <si>
    <t xml:space="preserve">نیروهای درگیر در فعالیت‌های معماری سازمانی دارای مهارت و تخصص کافی هستند </t>
  </si>
  <si>
    <t>تعداد نیروهای انسانی متخصص در حوزه معماری سازمانی، کافی هستند</t>
  </si>
  <si>
    <t>طرح‌های معماری سازمانی بر اساس چارچوب پروژه تهیه می‌شوند</t>
  </si>
  <si>
    <t>طرح‌های معماری سازمانی بر اساس چارچوب معماری سازمای تهیه‌شده‌اند</t>
  </si>
  <si>
    <t>کفایت چارچوب و استانداردها برای اجرای فعالیت‌های معماری به شکل مستمر مورد پایش قرار می‌گیرد و در این راستا (درصورت نیاز) اقدامات اصلاحی تعریف و انجام می‌شود</t>
  </si>
  <si>
    <t>به‌روز بودن مخزن و همچنین کامل بودن آن تحت پایش و کنترل قرار می‌گیرد و در صورت نیار اقدامات اصلاحی تعریف و انجام می‌شود</t>
  </si>
  <si>
    <t>استانداردهای معماری سازمانی بر اساس ضروریات (نیاز به تغییر یا جایگزینی با نسخه جدیدتر) استفاده می‌شوند</t>
  </si>
  <si>
    <t>ابزار معماری سازمانی بر اساس شرایط و مقتضیات سازمان انتخاب شده است و در حال استفاده است</t>
  </si>
  <si>
    <t>نهاد راهبری معماری سازمانی  ایجاد شده و شرح وظایف مشخص و معلوم دارد</t>
  </si>
  <si>
    <t>تشکیل جلسات نهاد راهبری معماری به‌صورت مرتب تحت  کنترل و پایش قرار می‌گیرد</t>
  </si>
  <si>
    <t>مدیران ارشد از معماری سازمانی به‌صورت کامل حمایت می‌کنند. و همچنین از مزایا و دستاوردهای آن آگاهی دارند. آموز‌ش‌ها به‌صورت اثربخش و براساس برنامه از پیش‌تعیین‌شده انجام می‌شود.</t>
  </si>
  <si>
    <t>نیروی انسانی متخصص و با مهارت دارای نقش‌های مشخص و مرتبط با معماری سازمانی و به اجرای فعالیت‌های خود می‌پردازند</t>
  </si>
  <si>
    <t>نهاد راهبری معماری سازمانی با شرح وظایف مشخص تشکیل شده و به‌صورت مرتب درخصوص اقدامات معماری تشکیل جلسه داده واز نتایج آن استفاده می‌کنند</t>
  </si>
  <si>
    <t>مدیران ارشد از راه‌اندازی قابلیت مدیریت و راهبری معماری و انجام فعالیت‌های این حوزه  به خوبی استقبال و حمایت می‌کنند</t>
  </si>
  <si>
    <t>افراد درای تحصیلات و مهارت‌های مرتبط با معماری سازمانی وجود دارند.</t>
  </si>
  <si>
    <t>نتایج جلسات در طی انجام فعالیت‌های معماری به کار گرفته می‌شوند</t>
  </si>
  <si>
    <t>نقاط اتصال فرآیندهای مرتبط با معماری سازمانی، مشخص شده است (جهت کنترل معماری سازمانی)</t>
  </si>
  <si>
    <t>مجموع طرح‌های معماری سازمانی کامل هستند</t>
  </si>
  <si>
    <t>طرح‌های معماری سازمانی بر اساس آخرین تغییرات، به‌روز شده‌اند و در دسترس قرار دارند</t>
  </si>
  <si>
    <t>سطح بلوغ قابلیت</t>
  </si>
  <si>
    <t xml:space="preserve">برای فرآیندهای کنترل معماری سازمانی شاخص‌های فرآیندی تعریف شده، اجرای فرآیندها بر اساس این شاخص‌ها مورد سنجش قرار می‌گیرد و در صورت نیاز اقدامات اصلاحی انجام می‌گیرد. </t>
  </si>
  <si>
    <t>کنترل معماری سازمانی انجام نمی‌گیرد</t>
  </si>
  <si>
    <t>هیچ طرح معماری سازمانی تهیه نمی‌شود</t>
  </si>
  <si>
    <t>فرآیندهای معماری سازمانی</t>
  </si>
  <si>
    <t>کنترل‌های معماری سازمانی</t>
  </si>
  <si>
    <t>طرح‌های معماری سازمانی</t>
  </si>
  <si>
    <t>واحد متولی  معماری سازمانی</t>
  </si>
  <si>
    <t>نیروی انسانی متخصص</t>
  </si>
  <si>
    <t>نهاد راهبری معماری سازمانی</t>
  </si>
  <si>
    <t>آموزش و فرهنگ‌سازی معماری سازمانی</t>
  </si>
  <si>
    <t>در رابطه با اجرای فعالیت‌های مرتبط با معماری سازمانی هیچگونه فرهنگ‌سازی و برنامه‌های آموزشی در سازمان انجام نمی‌گیرد</t>
  </si>
  <si>
    <t>چارچوب و استانداردهای معماری سازمانی</t>
  </si>
  <si>
    <t>مخزن معماری سازمانی</t>
  </si>
  <si>
    <t>ابزار معماری سازمانی</t>
  </si>
  <si>
    <t>مخزن معماری سازمانی تشکیل نشده است</t>
  </si>
  <si>
    <t>مناسب بودن و اثربخشی ابزار مورد سنجش و کنترل قرار می‌گیرد</t>
  </si>
  <si>
    <t>از ابزار معماری سازمانی استفاده نمی‌شود</t>
  </si>
  <si>
    <t>ابزار</t>
  </si>
  <si>
    <t>وزن مؤلفه</t>
  </si>
  <si>
    <t>ابعاد قابلیت</t>
  </si>
  <si>
    <t>وزن ابعاد</t>
  </si>
  <si>
    <t>مؤلفه‌های هر بعد</t>
  </si>
  <si>
    <t>سطح بلوغ ابعاد</t>
  </si>
  <si>
    <t>سطح بلوغ مؤلفه</t>
  </si>
  <si>
    <t>وضعیت موجود هر مؤلفه</t>
  </si>
  <si>
    <t>فرایند و فرآورده‌ها</t>
  </si>
  <si>
    <t>عدد هر وضعیت</t>
  </si>
  <si>
    <t>سطح بلوغ هر مؤلفه‌های هر بعد</t>
  </si>
  <si>
    <t>اجباری/ اختیاری</t>
  </si>
  <si>
    <t>توضیحات (تکمیل گردد)</t>
  </si>
  <si>
    <t>هیچ اقدامی در این خصوص تاکنون انجام نشده است.</t>
  </si>
  <si>
    <t>شواهد/حقایق (راهنمای تکمیل)</t>
  </si>
  <si>
    <t>توضیحات نحوه تکمیل:</t>
  </si>
  <si>
    <t>در طی پروژه معماری به صورت موردی مجموعه‌ای از فرآیند، فعالیت‌ها و کارکردهای معماری اجرا شده اما گردش کار استاندارد و مصوبی وجود ندارد.</t>
  </si>
  <si>
    <t>سطح بلوغ مؤلفه (عدد «1» ثبت شود)</t>
  </si>
  <si>
    <t>فهرست «فرآیندهای مدیریت معماری سازمانی» شناسایی شده‌اند</t>
  </si>
  <si>
    <t>گردش کار «فرآیندهای مدیریت معماری سازمانی» تهیه و مستند شده است</t>
  </si>
  <si>
    <t>شناسنامه «فرآیندهای مدیریت معماری سازمانی» تهیه و مستند شده‌اند</t>
  </si>
  <si>
    <t>فهرست عناوین، گردش کار و شناسنامه «فرآیندهای مدیریت معماری سازمانی» به تصویب نهاد راهبری معماری سازمانی رسیده‌اند</t>
  </si>
  <si>
    <t>شاخص‌های فرآیندی در طول زمان اندازه‌گیری، مستند و گزارش‌دهی می‌شود.</t>
  </si>
  <si>
    <t>بر اساس نتایج اندازه‌گیری شاخص‌ها، اقدامات اصلاحی «فرآیندهای مدیریت معماری سازمانی» تعریف می‌شود</t>
  </si>
  <si>
    <t>مجموعه شاخص‌های ارزیابی فرآیندی برای «فرآیندهای مدیریت معماری سازمانی» تدوین شده است</t>
  </si>
  <si>
    <t>«فرآیندهای مدیریت معماری سازمانی» بر اساس اقدامات اصلاحی تعریف‌شده، بهبود داده‌می‌شوند.</t>
  </si>
  <si>
    <t>«فرآیندهای مدیریت معماری سازمانی» به‌صورت بهینه‌شده اجرا می‌شوند و نتایج اندازه‌گیری شاخص‌های فرآیندی در سطح بالا قرار دارد</t>
  </si>
  <si>
    <t>فعالیت‌هایی مرتبط با «فرآیندهای مدیریت معماری سازمانی» به‌صورت موردی و غیر رسمی انجام شده است.</t>
  </si>
  <si>
    <t>فرآیندهای مرتبط با معماری سازمانی و فرآیندهای کنترل معماری سازمانی شناسایی شده و همچنین گردش کار و روش مصوب برای اجرای آن‌ها تهیه شده است همچنین Touch Pointها (نقاط اتصال) با هدف کنترل معماری مشخص شده است</t>
  </si>
  <si>
    <t xml:space="preserve">فرآیندهای کنترل معماری سازمانی اصلاح‌شده است و با رعایت شاخص‌های فرآیندی به سطح مطلوب رسیده و اجرا می‌شوند. </t>
  </si>
  <si>
    <t>به‌صورت موردی، موقت و ساختارنیافته اقدامات کنترلی طی اجرای پروژه معماری سازمانی، بر روی سایر فرآیندهای سازمان صورت گرفته است.</t>
  </si>
  <si>
    <t>گردش کار «فرآیندهای کنترلی معماری سازمانی» تهیه و مستند شده است</t>
  </si>
  <si>
    <t>شناسنامه «فرآیندهای کنترلی معماری سازمانی» تهیه و مستند شده‌اند</t>
  </si>
  <si>
    <t>فهرست، گردش کار و شناسنامه «فرآیندهای کنترلی معماری سازمانی» به تصویب نهاد راهبری معماری سازمانی رسیده‌اند</t>
  </si>
  <si>
    <t>نقش کنترلی معماری سازمانی در فرآیندهای سازمان (فرآیندهایی که خارج از حوزه معماری سازمانی هستند اما بر آن تاثیر می‌گذارند) مشخص‌شده و فهرستی از «فرآیندهای کنترلی معماری سازمانی» شناسایی شده است.</t>
  </si>
  <si>
    <t>فهرست «فرآیندهای کنترلی معماری سازمانی» تهیه شده است</t>
  </si>
  <si>
    <t>اختیاری</t>
  </si>
  <si>
    <t>سطح بلوغ</t>
  </si>
  <si>
    <t>0-ناموجود</t>
  </si>
  <si>
    <t>1-اولیه</t>
  </si>
  <si>
    <t>2-تعریف‌شده</t>
  </si>
  <si>
    <t>3-اندازه‌گیری‌شده</t>
  </si>
  <si>
    <t>4-بهینه‌شده</t>
  </si>
  <si>
    <t>مجموعه شاخص‌های ارزیابی فرآیندی برای «فرآیندهای کنترلی معماری سازمانی» تدوین شده است</t>
  </si>
  <si>
    <t>شاخص‌های فرآیندی «فرآیندهای کنترلی معماری سازمانی» در طول زمان اندازه‌گیری، مستند و گزارش‌دهی می‌شود.</t>
  </si>
  <si>
    <t>بر اساس نتایج اندازه‌گیری شاخص‌ها، اقدامات اصلاحی «فرآیندهای کنترلی معماری سازمانی» تعریف می‌شود</t>
  </si>
  <si>
    <t>«فرآیندهای کنترلی معماری سازمانی» بر اساس اقدامات اصلاحی تعریف‌شده، بهبود داده‌می‌شوند.</t>
  </si>
  <si>
    <t>«فرآیندهای کنترلی معماری سازمانی» به‌صورت بهینه‌شده اجرا می‌شوند و نتایج اندازه‌گیری شاخص‌های فرآیندی در سطح بالا قرار دارد.</t>
  </si>
  <si>
    <t>طرح‌های معماری به‌صورت کامل، با رعایت ضوابط فنی و همچنین براساس آخرین تغییرات تهیه شده‌ و در مخزن نگهداری می‌شوند</t>
  </si>
  <si>
    <t>اسناد و مدل‌ها منطبق با چارچوب معماری سازمانی و با به‌کارگیری استانداردهای معماری سازمانی، تهیه می‌شوند</t>
  </si>
  <si>
    <t>طرح‌های مربوط به پروژه معماری سازمانی، منطبق با چارچوب و استانداردهای پروژه معماری سازمانی تهیه می‌شوند</t>
  </si>
  <si>
    <t>در تهیه طرح‌های معماری، استانداردهای معماری سازمانی رعایت شده است</t>
  </si>
  <si>
    <t>در تهیه طرح‌های معماری سازمانی بر حسب نیاز از استانداردهای خاص یک پروژه معماری استفاده شده است</t>
  </si>
  <si>
    <t>مجموعه شاخص‌های ارزیابی مربوط به طرح‌های معماری سازمانی تهیه می‌شوند</t>
  </si>
  <si>
    <t>طرح‌های معماری سازمانی بر اساس شاخص‌های تعریف‌شده، در طول زمان اندازه‌گیری، مستند و گزارش‌دهی می‌شود.</t>
  </si>
  <si>
    <t>بر اساس نتایج ارزیابی شاخص‌ها، اقدامات اصلاحی برای طرح‌های معماری سازمانی تعریف می‌شود</t>
  </si>
  <si>
    <t>در تهیه طرح‌های معماری سازمانی، استانداردهای معماری سازمانی رعایت شده است</t>
  </si>
  <si>
    <t>طرح‌های معماری سازمانی تهیه‌شده از چارچوب معماری سازمانی پیروی می‌کنند</t>
  </si>
  <si>
    <t>دوره‌های آموزشی و توانمندسازی برای افزایش مهارت‌های مربوط به معماری سازمانی بر حسب نیاز برای کارمندان درگیر در پروژه معماری سازمانی تشکیل می‌گردد.</t>
  </si>
  <si>
    <t>برنامه‌ریزی آموزشی حوزه معماری سازمانی انجام گرفته و مستند شده است</t>
  </si>
  <si>
    <t>دوره‌های آموزشی و توانمندسازی برای افزایش مهارت‌های مربوط به معماری سازمانی به‌صورت دوره‌ای و بر اساس برنامه از پیش‌تعیین‌شده  برگزار می‌گردد</t>
  </si>
  <si>
    <t>شاخص‌های کارایی و اثربخشی آموزش معماری سازمانی تعریف و کارایی و اثربخشی آموزش‌ها به شکل مرتب اندازه‌گیری می‌شود</t>
  </si>
  <si>
    <t>دوره‌های آموزشی معماری سازمانی بر اساس شاخص‌های ارزیابی، سنجیده و نتایج آن مستند و گزارش می‌شوند</t>
  </si>
  <si>
    <t>محتوای دوره‌های آموزشی، با فعالیت و وظایف پست‌های معماری سازمانی، متناسب است</t>
  </si>
  <si>
    <t>سمینارها و دوره‌های آموزشی معماری سازمانی بر اساس برنامه آموزشی تدوین‌شده به‌روز، به‌صورت مستمر در برنامه آموزش سازمان قرار گرفته و برگزار می‌شوند</t>
  </si>
  <si>
    <t>محتوای دوره‌های آموزشی مربوط به معماری سازمانی متناسب با آخرین سرفصل‌ها و نیازمندی‌ها تهیه می‌شود</t>
  </si>
  <si>
    <t>نتایج ارزیابی کارایی و اثربخشی دوره‌های آموزشی معماری سازمانی در سطح بالایی قرار دارد و باعث افزایش مهارت کارکنان شده است.</t>
  </si>
  <si>
    <t>ساختاری به‌عنوان واحد متولی معماری (یا گروه معماری) برای انجام فعالیت‌های معماری سازمانی، ایجاد نشده است</t>
  </si>
  <si>
    <t xml:space="preserve">ساختاری به‌عنوان واحد متولی معماری سازمانی برای انجام فعالیت‌های معماری سازمانی، ایجاد نشده است و فعالیت‌ها به افرادی در واحدهای مختلف اما مرتبط با معماری سازمانی، محول می‌شود </t>
  </si>
  <si>
    <t>وظایف معماری سازمانی (بیشتر در زمان اجرای پروژه‌های معماری سازمانی) به صورت موقت به کارکنان دارای پست‌های غیر معماری سازمانی، محول شده است.</t>
  </si>
  <si>
    <t>وظایف مرتبط با معماری سازمانی (بیشتر در زمان اجرای پروژه‌های معماری سازمانی) شناسایی می‌شود</t>
  </si>
  <si>
    <t>واحد متولی معماری سازمانی به شکل رسمی در ساختار سازمان ایجاد و به تصویب رسیده است. شرح وظایف و فعالیت‌های این واحد، مشخص و مکتوب شده است. (وظایف به نیروی انسانی دارای شرایط احراز محول شده است)</t>
  </si>
  <si>
    <t>ساختار مصوب معماری سازمانی استاندارد در چارت سازمانی ایجاد شده است.</t>
  </si>
  <si>
    <t xml:space="preserve">شرح وظایف، شرایط احراز و... پست‌های سازمانی استاندارد تعریف و تصویب شده است. </t>
  </si>
  <si>
    <t>کارکنان (نیروهای دارای شرایط احراز) در مشاغل معماری سازمانی مشخص شده‌اند</t>
  </si>
  <si>
    <t>شاخص‌های ارزیابی عملکرد واحد متولی معماری سازمانی تعریف و به‌صورت مستمر سنجیده می‌شوند. همچنین در صورت نیاز اقئامات اصلاحی تعریف و انجام می‌گیرد</t>
  </si>
  <si>
    <t>شاخص‌های ارزیابی عملکرد در سطح کارکنان و واحد متولی معماری سازمانی تعریف می‌شوند</t>
  </si>
  <si>
    <t>شاخص‌های ارزیابی واحد متولی معماری سازمانی بر اساس سنجش و مستند و گزارش می‌شود</t>
  </si>
  <si>
    <t>ساختار متولی معماری سازمانی با اعضا و شرح وظایف مشخص تشکیل شده است و اعضای به انجام فعالیت‌های معماری سازمانی می‌پردازند</t>
  </si>
  <si>
    <t xml:space="preserve">شرح وظایف، شرایط احراز و... پست‌های سازمانی به‌روز و مطابق آخرین استاندارد تعریف و تصویب شده است. </t>
  </si>
  <si>
    <t>ساختار متولی معماری سازمانی متناسب با جدیدترین کارکردها و خدمات معماری سازمانی در چارت سازمانی وجود دارد</t>
  </si>
  <si>
    <t>تمامی فعالیت‌های واحدهای معماری سازمانی، تحت نظارت واحد راهبری معماری سازمانی انجام می‌گیرد</t>
  </si>
  <si>
    <t>واحدها و کارکنان معماری سازمانی دارای امتیاز ارزیابی بالا می‌باشند.</t>
  </si>
  <si>
    <t>کارکنان بدون دارای تخصص حوزه معماری سازمانی، به صورت موقت جهت اجرای برخی فعالیت‌ها در زمان اجرای پروژه به‌کار گرفته می‌شوند.</t>
  </si>
  <si>
    <t>هیچ یک از کارکنان دارای تحصیلات، تجربیات و مهارت‌های مرتبط با معماری سازمانی نیستند</t>
  </si>
  <si>
    <t>کفایت و شایستگی نیروی انسانی متخصص به شکل مستمر و براساس یک برنامه از پیش تعیین‌شده مورد سنجش قرار گرفته و در صورت نیاز اقدامات  اصلاحی تعریف و انجام می‌گیرد</t>
  </si>
  <si>
    <t>نیروی انسانی متخصص معماری سازمانی بر اساس  شاخص‌های ارزیابی، سنجیده و نتایج آن ثبت و گزارش می‌شود</t>
  </si>
  <si>
    <t>به‌صورت مستمر دوره‌های آموزشی جهت افزایش تخصص و مهارت برای کارکنان بخش معماری سازمانی متناسب با جایگاه خود تعریف و برگزار می‌گردد</t>
  </si>
  <si>
    <t>جهت اجرای نقش تصمیم‌گیری در پروژه معماری سازمانی، کمیته یا کارگروه موقت تشکیل شده است.</t>
  </si>
  <si>
    <t>تشکل موقتی جهت اجرای برخی وظایف نهاد راهبری معماری سازمانی ایجاد شده است</t>
  </si>
  <si>
    <t>ماموریت، وظایف و فعالیت‌های نهاد راهبری معماری سازمانی مشخص است</t>
  </si>
  <si>
    <t>وظایف به اعضا نهاد راهبری معماری سازمانی، محول شده است</t>
  </si>
  <si>
    <t>برنامه‌ریزی جلسات نهاد راهبری معماری سازمانی انجام شده است.</t>
  </si>
  <si>
    <t>شاخص‌های کمیت و کیفیت برگزاری جلسات نهاد راهبری معماری سازمانی تعریف می‌شود.</t>
  </si>
  <si>
    <t>بر اساس شاخص‌ها، ارزیابی انجام و نتایج آن ثبت و گزارش می‌شود.</t>
  </si>
  <si>
    <t>نهاد راهبری معماری سازمانی مطابق با برنامه زمانی، تشکیل جلسه می‌دهد (تعداد جلسات کافی در ماه یا سال)</t>
  </si>
  <si>
    <t>نتایج جلسات، در قالب صورت جلسات مستند و نگهداری و پیگیری می‌شوند</t>
  </si>
  <si>
    <t xml:space="preserve">چارچوب معماری سازمانی تهیه نشده و استانداردهای معماری سازمانی شناسایی نشده‌اند </t>
  </si>
  <si>
    <t>چارچوب در سطح پروژه معماری سازمانی تهیه شده است (چارچوب خاص پروژه) اما چارچوب معماری سازمانی (که در کل فرآیند معماری کاربرد دارد) تهیه نشده است. در طی اجرای پروژه‌ معماری از استانداردهای مشخصی (بر حسب کاربرد)  استفاده می‌شود</t>
  </si>
  <si>
    <t>استانداردهای مناسب در تهیه طرح‌های معماری مورد استفاده قرار می‌گیرد. همچنین جدیدترین نسخه چارچوب (براساس آخرین تغییرات) جهت استفاده در دسترس قرار دارد</t>
  </si>
  <si>
    <t>خروجی‌های معماری سازمانی (مولفه و نماها) در محیط‌های مختلف و به ‌صورت غیرمتمرکز نگهداری می‌شود</t>
  </si>
  <si>
    <t>مخزن معماری سازمانی یکپارچه، کامل و به‌روزرسانی‌شده (براساس آخرین تغییرات) جهت تهیه و نگهداری خروجی‌های معماری سازمانی مورد استفاده است</t>
  </si>
  <si>
    <t xml:space="preserve">ابزار مناسب جهت تهیه فرآورده‌های معماری سازمانی تهیه شده و در حال استفاده می‌باشد </t>
  </si>
  <si>
    <t>صرفا چارچوب معماری سازمانی خاص پروژه معماری سازمانی تهیه شده است</t>
  </si>
  <si>
    <t>از چارچوب معماری سازمانی در تهیه خروجی‌های معماری سازمانی استفاده می‌شود</t>
  </si>
  <si>
    <t>بر حسب نیاز در طی اجرای پروژه از استانداردهای معماری سازمانی خاص آن پروژه استفاده می‌شود</t>
  </si>
  <si>
    <t>چارچوب معماری سازمانی استخراج شده است. همچنین استانداردهای معماری سازمانی بر اساس یک فرآیند منسجم مشخص گردیده و مورد استفاده قرار می‌گیرند</t>
  </si>
  <si>
    <t>از چارچوب معماری سازمانی در تهیه فرآورده‌های معماری سازمانی استفاده می‌شود</t>
  </si>
  <si>
    <t>استانداردهای معماری سازمانی برای تولید مدل و نماها تعیین شده است</t>
  </si>
  <si>
    <t>مدل و نماهای معماری با رعایت استانداردهای معماری سازمانی تعیع می‌شود.</t>
  </si>
  <si>
    <t>شاخص‌های ارزیابی مربوط به چارچوب و استاندارد معماری سازمانی تعریف می‌شوند</t>
  </si>
  <si>
    <t>چارچوب و استاندارد معماری سازمانی بر اساس این شاخص‌های ارزیابی، سنجیده و نتایج آن ثبت و گزارش می‌شود</t>
  </si>
  <si>
    <t>مولفه‌های متامدل و چارچوب معماری سازمانی، به درستی شناسایی شده و تمامی نیازهای ذی‌نفعان مختلف را پوشش می‌دهد</t>
  </si>
  <si>
    <t>به‌صورت مستمر آخرین نسخه متامدل و چارچوب (بر اساس تغییرات شناسایی‌شده) جهت استفاده نگهداری می‌شود</t>
  </si>
  <si>
    <t>عنوان قابلیت</t>
  </si>
  <si>
    <t>قابلیت مدیریت و راهبری معماری سازمانی</t>
  </si>
  <si>
    <t>استاندارد و محیط مشخصی برای تهیه و نگهداری نماها و مدل‌های تهیه شده در پروژه معماری مشخص نشده است.</t>
  </si>
  <si>
    <t>نماهای تهیه شده به‌صورت مجزا و یکپارچه نشده ذخیره شده است به صورتی که تغییر در یک مؤلفه معماری باید به جداگانه همه نماها و مدل‌ها اعمال گردد.</t>
  </si>
  <si>
    <t>محیط مشخصی برای تهیه و نگهداری نماها و مدل‌های معماری مشخص شده است و مخزن معماری سازمانی متمرکز وجود دارد.</t>
  </si>
  <si>
    <t>شاخص‌های مربوط به ارزیابی مخزن معماری سازمانی تعریف می‌شوند.</t>
  </si>
  <si>
    <t>مخزن معماری سازمانی بر اساس شاخص‌های ارزیابی، سنجیده و نتایج آن ثبت و گزارش می‌شود</t>
  </si>
  <si>
    <t>مخزن معماری کامل و شامل تمامی مولفه‌ها و نماهای تهیه‌شده است.</t>
  </si>
  <si>
    <t>در طی اجرای پروژه معماری از محیط‌ها و ابزار(هایی) مختلفی برای تهیه مدل‌ها و نماهای معماری استفاده می‌شود</t>
  </si>
  <si>
    <t>اطلاعات مختلف هر مؤلفه معماری، در مخزن معماری ثبت شده است.</t>
  </si>
  <si>
    <t>استانداردی برای ابزار وجود ندارد و ممکن است بر حسب نیاز از ابزارهای مختلفی در تهیه مدل‌ها و خروجی‌های معماری استفاده شود</t>
  </si>
  <si>
    <t>همه نماها و مدل‌های معماری سازمانی با استفاده از یک ابزار مشخص معماری سازمانی  تهیه شده است.</t>
  </si>
  <si>
    <t>شاخص‌های مربوط به ارزیابی، ابزار معماری سازمانی تعریف می‌شوند</t>
  </si>
  <si>
    <t>ابزار معماری سازمانی بر اساس شاخص‌های ارزیابی، سنجیده و نتایج آن ثبت و گزارش می‌شود</t>
  </si>
  <si>
    <t>بر اساس سیاست‌های خاص سازمان، نسخه ویرایش مناسب ابزار انتخاب‌شده است.</t>
  </si>
  <si>
    <t>استفاده از ابزار انتخاب‌شده برای همه کاربران فراهم شده و رضایت بالایی وجود دارد.</t>
  </si>
  <si>
    <t>ابزار انتخاب‌شده پاسخگو همه نیازهای مدل‌سازی است.</t>
  </si>
  <si>
    <t>پشتیبانی از طرف توسعه‌دهنده ابزار وجود دارد.</t>
  </si>
  <si>
    <t>مبنای انتخاب سطح بلوغ هر مؤلفه، دارا بودن همه شواهد/ حقایق است لذا لازم است ستون «توضیحات» صرفا برای شواهد سطح بلوغ انتخابی، با عبارات دقیق و مختصر تکمیل گردد. برای این کار می‌توان اسناد و مدارک لازمه نیز همراه پرسشنامه ارسال گردد.</t>
  </si>
  <si>
    <t>تکمیل‌کننده:</t>
  </si>
  <si>
    <t>اطلاعات تماس:</t>
  </si>
  <si>
    <t>عنوان دستگاه:</t>
  </si>
  <si>
    <t>تاریخ تکمیل:</t>
  </si>
  <si>
    <r>
      <t xml:space="preserve">محل ثبت اطلاعات توسط تکمیل‌کننده، صرفا سلول‌هایی در دو ستون «سطح بلوغ مؤلفه» و «توضیحات»است که  با رنگ </t>
    </r>
    <r>
      <rPr>
        <b/>
        <sz val="10"/>
        <color theme="3" tint="0.39997558519241921"/>
        <rFont val="B Zar"/>
        <charset val="178"/>
      </rPr>
      <t xml:space="preserve">«آبی» </t>
    </r>
    <r>
      <rPr>
        <b/>
        <sz val="10"/>
        <rFont val="B Zar"/>
        <charset val="178"/>
      </rPr>
      <t>متمایز شده است.</t>
    </r>
  </si>
  <si>
    <r>
      <t xml:space="preserve">سطح بلوغ هر مولفه صرفا می‌تواند یکی از سطوح بلوغ پنج‌گانه باشد. لذا لازم است در مقابل سطح مربوطه در ستون «سطح بلوغ مؤلفه» عدد </t>
    </r>
    <r>
      <rPr>
        <b/>
        <sz val="10"/>
        <color rgb="FFFF0000"/>
        <rFont val="B Zar"/>
        <charset val="178"/>
      </rPr>
      <t>«1»</t>
    </r>
    <r>
      <rPr>
        <b/>
        <sz val="10"/>
        <color theme="1"/>
        <rFont val="B Zar"/>
        <charset val="178"/>
      </rPr>
      <t xml:space="preserve"> وارد شود.</t>
    </r>
  </si>
  <si>
    <r>
      <t>«فرآیندهای مدیریت معماری سازمانی»</t>
    </r>
    <r>
      <rPr>
        <b/>
        <sz val="10"/>
        <color rgb="FF000000"/>
        <rFont val="B Zar"/>
        <charset val="178"/>
      </rPr>
      <t xml:space="preserve"> مشخص نشده و اجرا نمی‌شوند</t>
    </r>
  </si>
  <si>
    <r>
      <t>«فرآیندهای مدیریت معماری سازمانی»</t>
    </r>
    <r>
      <rPr>
        <b/>
        <sz val="10"/>
        <color rgb="FF000000"/>
        <rFont val="B Zar"/>
        <charset val="178"/>
      </rPr>
      <t xml:space="preserve"> شناسایی و گردش کار و همچنین ضوابط اجرای آنها به‌طور مشخص تعریف، مستند و تصویب شده‌اند</t>
    </r>
  </si>
  <si>
    <r>
      <t>برای «فرآیندهای مدیریت معماری سازمانی» شاخص‌های فرآیندی تعریف شده،</t>
    </r>
    <r>
      <rPr>
        <b/>
        <sz val="10"/>
        <color rgb="FF000000"/>
        <rFont val="B Zar"/>
        <charset val="178"/>
      </rPr>
      <t xml:space="preserve"> اجرای فرآیندها بر اساس این شاخص‌ها مورد سنجش قرار می‌گیرد و در صورت نیاز اقدامات اصلاحی انجام می‌گیرد</t>
    </r>
  </si>
  <si>
    <r>
      <t>«فرآیندهای مدیریت معماری سازمانی» بهبود یافته، با</t>
    </r>
    <r>
      <rPr>
        <b/>
        <sz val="10"/>
        <color rgb="FF000000"/>
        <rFont val="B Zar"/>
        <charset val="178"/>
      </rPr>
      <t xml:space="preserve"> رعایت شاخص‌های فرآیندی، در سطح مطلوب اجرا می‌شوند.</t>
    </r>
  </si>
  <si>
    <t>چک لیست ثبت اطلاعات سطح بلوغ «قابلیت مدیریت و راهبری معماری سازمانی» در زیر مجموعه شرکت توانیر</t>
  </si>
  <si>
    <t>جدول محاسبه سطح بلوغ «قابلیت مدیریت و راهبری معماری سازمانی» در زیر مجموعه شرکت توانیر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</si>
</sst>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2"/>
      <color theme="1"/>
      <name val="B Roya"/>
      <charset val="178"/>
    </font>
    <font>
      <sz val="10"/>
      <color theme="1"/>
      <name val="Calibri"/>
      <family val="2"/>
      <scheme val="minor"/>
    </font>
    <font>
      <sz val="12"/>
      <color theme="1"/>
      <name val="B Roya"/>
      <charset val="178"/>
    </font>
    <font>
      <sz val="12"/>
      <color theme="1"/>
      <name val="Calibri"/>
      <family val="2"/>
      <scheme val="minor"/>
    </font>
    <font>
      <b/>
      <sz val="12"/>
      <color theme="0"/>
      <name val="B Roya"/>
      <charset val="178"/>
    </font>
    <font>
      <sz val="11"/>
      <color theme="1"/>
      <name val="B Yekan"/>
      <charset val="178"/>
    </font>
    <font>
      <b/>
      <sz val="12"/>
      <name val="B Roya"/>
      <charset val="178"/>
    </font>
    <font>
      <sz val="12"/>
      <name val="B Roya"/>
      <charset val="178"/>
    </font>
    <font>
      <b/>
      <sz val="11"/>
      <color theme="1"/>
      <name val="B Yekan"/>
      <charset val="178"/>
    </font>
    <font>
      <sz val="11"/>
      <color theme="1"/>
      <name val="B Nazanin"/>
      <charset val="178"/>
    </font>
    <font>
      <sz val="11"/>
      <color rgb="FF000000"/>
      <name val="B Yekan"/>
      <charset val="178"/>
    </font>
    <font>
      <b/>
      <sz val="11"/>
      <color theme="0"/>
      <name val="B Yekan"/>
      <charset val="178"/>
    </font>
    <font>
      <b/>
      <sz val="11"/>
      <color rgb="FFFFFFFF"/>
      <name val="B Yekan"/>
      <charset val="178"/>
    </font>
    <font>
      <b/>
      <sz val="10"/>
      <color theme="1"/>
      <name val="B Zar"/>
      <charset val="178"/>
    </font>
    <font>
      <b/>
      <sz val="11"/>
      <name val="B Zar"/>
      <charset val="178"/>
    </font>
    <font>
      <b/>
      <sz val="10"/>
      <color theme="3" tint="0.39997558519241921"/>
      <name val="B Zar"/>
      <charset val="178"/>
    </font>
    <font>
      <b/>
      <sz val="10"/>
      <name val="B Zar"/>
      <charset val="178"/>
    </font>
    <font>
      <b/>
      <sz val="10"/>
      <color rgb="FFFF0000"/>
      <name val="B Zar"/>
      <charset val="178"/>
    </font>
    <font>
      <b/>
      <sz val="9"/>
      <name val="B Zar"/>
      <charset val="178"/>
    </font>
    <font>
      <b/>
      <sz val="11"/>
      <color rgb="FFFF0000"/>
      <name val="B Zar"/>
      <charset val="178"/>
    </font>
    <font>
      <b/>
      <sz val="10"/>
      <color rgb="FF000000"/>
      <name val="B Zar"/>
      <charset val="178"/>
    </font>
    <font>
      <b/>
      <sz val="14"/>
      <color rgb="FFFF0000"/>
      <name val="B Zar"/>
      <charset val="178"/>
    </font>
  </fonts>
  <fills count="3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452103"/>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rgb="FF00B050"/>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7" tint="0.39997558519241921"/>
        <bgColor indexed="64"/>
      </patternFill>
    </fill>
    <fill>
      <patternFill patternType="solid">
        <fgColor theme="2"/>
        <bgColor indexed="64"/>
      </patternFill>
    </fill>
    <fill>
      <patternFill patternType="solid">
        <fgColor theme="5" tint="0.79998168889431442"/>
        <bgColor indexed="64"/>
      </patternFill>
    </fill>
    <fill>
      <patternFill patternType="solid">
        <fgColor rgb="FFB2DE82"/>
        <bgColor indexed="64"/>
      </patternFill>
    </fill>
    <fill>
      <patternFill patternType="solid">
        <fgColor rgb="FFD6CDE1"/>
        <bgColor indexed="64"/>
      </patternFill>
    </fill>
    <fill>
      <patternFill patternType="solid">
        <fgColor rgb="FFFFFF00"/>
        <bgColor indexed="64"/>
      </patternFill>
    </fill>
    <fill>
      <patternFill patternType="solid">
        <fgColor rgb="FF376092"/>
        <bgColor indexed="64"/>
      </patternFill>
    </fill>
    <fill>
      <patternFill patternType="solid">
        <fgColor rgb="FFD0D8E8"/>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C000"/>
        <bgColor indexed="64"/>
      </patternFill>
    </fill>
    <fill>
      <patternFill patternType="solid">
        <fgColor theme="3" tint="0.59999389629810485"/>
        <bgColor indexed="64"/>
      </patternFill>
    </fill>
    <fill>
      <patternFill patternType="lightGray">
        <bgColor theme="2"/>
      </patternFill>
    </fill>
    <fill>
      <patternFill patternType="gray125">
        <bgColor theme="9" tint="0.59999389629810485"/>
      </patternFill>
    </fill>
    <fill>
      <patternFill patternType="solid">
        <fgColor theme="4" tint="-0.249977111117893"/>
        <bgColor indexed="64"/>
      </patternFill>
    </fill>
  </fills>
  <borders count="41">
    <border>
      <left/>
      <right/>
      <top/>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bottom style="thick">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right/>
      <top/>
      <bottom style="medium">
        <color rgb="FFFFFFFF"/>
      </bottom>
      <diagonal/>
    </border>
    <border>
      <left style="medium">
        <color rgb="FFFFFFFF"/>
      </left>
      <right/>
      <top style="medium">
        <color rgb="FFFFFFFF"/>
      </top>
      <bottom/>
      <diagonal/>
    </border>
    <border>
      <left style="medium">
        <color rgb="FFFFFFFF"/>
      </left>
      <right/>
      <top/>
      <bottom/>
      <diagonal/>
    </border>
    <border>
      <left style="medium">
        <color rgb="FFFFFFFF"/>
      </left>
      <right/>
      <top/>
      <bottom style="thick">
        <color rgb="FFFFFFFF"/>
      </bottom>
      <diagonal/>
    </border>
    <border>
      <left style="medium">
        <color rgb="FFFFFFFF"/>
      </left>
      <right/>
      <top style="thick">
        <color rgb="FFFFFFFF"/>
      </top>
      <bottom/>
      <diagonal/>
    </border>
    <border>
      <left style="medium">
        <color rgb="FFFFFFFF"/>
      </left>
      <right/>
      <top/>
      <bottom style="medium">
        <color rgb="FFFFFFFF"/>
      </bottom>
      <diagonal/>
    </border>
    <border>
      <left/>
      <right style="thin">
        <color indexed="64"/>
      </right>
      <top style="thick">
        <color rgb="FFFFFFFF"/>
      </top>
      <bottom/>
      <diagonal/>
    </border>
    <border>
      <left style="thin">
        <color rgb="FFFFC000"/>
      </left>
      <right style="thin">
        <color rgb="FFFFC000"/>
      </right>
      <top style="thin">
        <color rgb="FFFFC000"/>
      </top>
      <bottom style="thin">
        <color rgb="FFFFC000"/>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s>
  <cellStyleXfs count="1">
    <xf numFmtId="0" fontId="0" fillId="0" borderId="0"/>
  </cellStyleXfs>
  <cellXfs count="117">
    <xf numFmtId="0" fontId="0" fillId="0" borderId="0" xfId="0"/>
    <xf numFmtId="0" fontId="1" fillId="3" borderId="2" xfId="0" applyFont="1" applyFill="1" applyBorder="1" applyAlignment="1">
      <alignment horizontal="center" vertical="center" textRotation="90" wrapText="1"/>
    </xf>
    <xf numFmtId="0" fontId="1" fillId="3" borderId="3" xfId="0" applyFont="1" applyFill="1" applyBorder="1" applyAlignment="1">
      <alignment horizontal="justify" vertical="justify" wrapText="1"/>
    </xf>
    <xf numFmtId="0" fontId="2" fillId="2" borderId="0" xfId="0" applyFont="1" applyFill="1"/>
    <xf numFmtId="0" fontId="3" fillId="0" borderId="2" xfId="0" applyFont="1" applyBorder="1" applyAlignment="1">
      <alignment horizontal="center" vertical="center" readingOrder="2"/>
    </xf>
    <xf numFmtId="9"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0" fillId="2" borderId="0" xfId="0" applyFill="1"/>
    <xf numFmtId="0" fontId="3" fillId="0" borderId="2" xfId="0" applyFont="1" applyBorder="1" applyAlignment="1">
      <alignment horizontal="right" vertical="center" readingOrder="2"/>
    </xf>
    <xf numFmtId="0" fontId="0" fillId="0" borderId="2" xfId="0" applyBorder="1" applyAlignment="1">
      <alignment horizontal="center" vertical="center" readingOrder="2"/>
    </xf>
    <xf numFmtId="1" fontId="0" fillId="0" borderId="2" xfId="0" applyNumberFormat="1" applyBorder="1" applyAlignment="1">
      <alignment horizontal="center" vertical="center"/>
    </xf>
    <xf numFmtId="2" fontId="0" fillId="0" borderId="2" xfId="0" applyNumberFormat="1" applyBorder="1" applyAlignment="1">
      <alignment horizontal="center" vertical="center"/>
    </xf>
    <xf numFmtId="0" fontId="0" fillId="2" borderId="0" xfId="0" applyFill="1" applyAlignment="1">
      <alignment horizontal="right" vertical="center" readingOrder="2"/>
    </xf>
    <xf numFmtId="0" fontId="0" fillId="2" borderId="0" xfId="0" applyFill="1" applyAlignment="1">
      <alignment horizontal="center"/>
    </xf>
    <xf numFmtId="0" fontId="4" fillId="0" borderId="2" xfId="0" applyFont="1" applyBorder="1" applyAlignment="1">
      <alignment horizontal="center" readingOrder="2"/>
    </xf>
    <xf numFmtId="0" fontId="3" fillId="0" borderId="2" xfId="0" applyFont="1" applyBorder="1" applyAlignment="1">
      <alignment horizontal="center" readingOrder="2"/>
    </xf>
    <xf numFmtId="0" fontId="6" fillId="10" borderId="0" xfId="0" applyFont="1" applyFill="1" applyAlignment="1">
      <alignment horizontal="center" readingOrder="2"/>
    </xf>
    <xf numFmtId="0" fontId="1" fillId="11" borderId="4" xfId="0" applyFont="1" applyFill="1" applyBorder="1" applyAlignment="1">
      <alignment horizontal="center" readingOrder="2"/>
    </xf>
    <xf numFmtId="0" fontId="1" fillId="12" borderId="4" xfId="0" applyFont="1" applyFill="1" applyBorder="1" applyAlignment="1">
      <alignment horizontal="center" readingOrder="2"/>
    </xf>
    <xf numFmtId="0" fontId="1" fillId="13" borderId="4" xfId="0" applyFont="1" applyFill="1" applyBorder="1" applyAlignment="1">
      <alignment horizontal="center" readingOrder="2"/>
    </xf>
    <xf numFmtId="0" fontId="1" fillId="14" borderId="1" xfId="0" applyFont="1" applyFill="1" applyBorder="1" applyAlignment="1">
      <alignment horizontal="center" readingOrder="2"/>
    </xf>
    <xf numFmtId="0" fontId="7" fillId="2" borderId="12" xfId="0" applyFont="1" applyFill="1" applyBorder="1" applyAlignment="1">
      <alignment horizontal="center" vertical="center"/>
    </xf>
    <xf numFmtId="1" fontId="1" fillId="16" borderId="4" xfId="0" applyNumberFormat="1" applyFont="1" applyFill="1" applyBorder="1" applyAlignment="1">
      <alignment horizontal="center" vertical="center" readingOrder="2"/>
    </xf>
    <xf numFmtId="1" fontId="1" fillId="17" borderId="4" xfId="0" applyNumberFormat="1" applyFont="1" applyFill="1" applyBorder="1" applyAlignment="1">
      <alignment horizontal="center" vertical="center" readingOrder="2"/>
    </xf>
    <xf numFmtId="1" fontId="1" fillId="18" borderId="6" xfId="0" applyNumberFormat="1" applyFont="1" applyFill="1" applyBorder="1" applyAlignment="1">
      <alignment horizontal="center" vertical="center" readingOrder="2"/>
    </xf>
    <xf numFmtId="0" fontId="8" fillId="3" borderId="6" xfId="0" applyFont="1" applyFill="1" applyBorder="1" applyAlignment="1">
      <alignment horizontal="center" readingOrder="2"/>
    </xf>
    <xf numFmtId="9" fontId="1" fillId="15" borderId="8" xfId="0" quotePrefix="1" applyNumberFormat="1" applyFont="1" applyFill="1" applyBorder="1" applyAlignment="1">
      <alignment horizontal="center" vertical="center"/>
    </xf>
    <xf numFmtId="1" fontId="1" fillId="19" borderId="4" xfId="0" applyNumberFormat="1" applyFont="1" applyFill="1" applyBorder="1" applyAlignment="1">
      <alignment horizontal="center" vertical="center" readingOrder="2"/>
    </xf>
    <xf numFmtId="0" fontId="8" fillId="3" borderId="6" xfId="0" applyFont="1" applyFill="1" applyBorder="1" applyAlignment="1">
      <alignment horizontal="center" wrapText="1" readingOrder="2"/>
    </xf>
    <xf numFmtId="0" fontId="9" fillId="10" borderId="0" xfId="0" applyFont="1" applyFill="1" applyAlignment="1">
      <alignment horizontal="center" readingOrder="2"/>
    </xf>
    <xf numFmtId="0" fontId="7" fillId="3" borderId="6" xfId="0" applyFont="1" applyFill="1" applyBorder="1" applyAlignment="1">
      <alignment horizontal="right" vertical="center" readingOrder="2"/>
    </xf>
    <xf numFmtId="0" fontId="10" fillId="0" borderId="0" xfId="0" applyFont="1" applyAlignment="1">
      <alignment horizontal="center" vertical="center" wrapText="1"/>
    </xf>
    <xf numFmtId="0" fontId="13" fillId="20" borderId="17" xfId="0" applyFont="1" applyFill="1" applyBorder="1" applyAlignment="1" applyProtection="1">
      <alignment horizontal="center" vertical="center" wrapText="1" readingOrder="1"/>
    </xf>
    <xf numFmtId="0" fontId="13" fillId="24" borderId="17" xfId="0" applyFont="1" applyFill="1" applyBorder="1" applyAlignment="1" applyProtection="1">
      <alignment horizontal="center" vertical="center" wrapText="1" readingOrder="1"/>
    </xf>
    <xf numFmtId="0" fontId="11" fillId="4" borderId="21" xfId="0" applyFont="1" applyFill="1" applyBorder="1" applyAlignment="1" applyProtection="1">
      <alignment horizontal="center" vertical="center" wrapText="1" readingOrder="2"/>
    </xf>
    <xf numFmtId="0" fontId="13" fillId="4" borderId="17" xfId="0" applyFont="1" applyFill="1" applyBorder="1" applyAlignment="1" applyProtection="1">
      <alignment horizontal="center" vertical="center" wrapText="1" readingOrder="1"/>
    </xf>
    <xf numFmtId="0" fontId="11" fillId="21" borderId="21" xfId="0" applyFont="1" applyFill="1" applyBorder="1" applyAlignment="1" applyProtection="1">
      <alignment horizontal="center" vertical="center" wrapText="1" readingOrder="2"/>
    </xf>
    <xf numFmtId="0" fontId="13" fillId="4" borderId="18" xfId="0" applyFont="1" applyFill="1" applyBorder="1" applyAlignment="1" applyProtection="1">
      <alignment horizontal="center" vertical="center" wrapText="1" readingOrder="1"/>
    </xf>
    <xf numFmtId="0" fontId="13" fillId="4" borderId="19" xfId="0" applyFont="1" applyFill="1" applyBorder="1" applyAlignment="1" applyProtection="1">
      <alignment horizontal="center" vertical="center" wrapText="1" readingOrder="1"/>
    </xf>
    <xf numFmtId="0" fontId="14" fillId="0" borderId="0" xfId="0" applyFont="1" applyAlignment="1" applyProtection="1">
      <alignment horizontal="center" vertical="center" wrapText="1" readingOrder="2"/>
    </xf>
    <xf numFmtId="0" fontId="14" fillId="0" borderId="0" xfId="0" applyFont="1" applyAlignment="1" applyProtection="1">
      <alignment horizontal="center" vertical="center" wrapText="1" readingOrder="2"/>
      <protection locked="0"/>
    </xf>
    <xf numFmtId="0" fontId="14" fillId="10" borderId="0" xfId="0" applyFont="1" applyFill="1" applyAlignment="1" applyProtection="1">
      <alignment horizontal="center" vertical="center" wrapText="1" readingOrder="2"/>
    </xf>
    <xf numFmtId="0" fontId="14" fillId="10" borderId="36" xfId="0" applyFont="1" applyFill="1" applyBorder="1" applyAlignment="1" applyProtection="1">
      <alignment horizontal="center" vertical="center" wrapText="1" readingOrder="2"/>
      <protection locked="0"/>
    </xf>
    <xf numFmtId="0" fontId="14" fillId="25" borderId="4" xfId="0" applyFont="1" applyFill="1" applyBorder="1" applyAlignment="1" applyProtection="1">
      <alignment horizontal="left" vertical="center" wrapText="1" readingOrder="2"/>
      <protection locked="0"/>
    </xf>
    <xf numFmtId="0" fontId="14" fillId="25" borderId="6" xfId="0" applyFont="1" applyFill="1" applyBorder="1" applyAlignment="1" applyProtection="1">
      <alignment horizontal="center" vertical="center" wrapText="1" readingOrder="2"/>
      <protection locked="0"/>
    </xf>
    <xf numFmtId="0" fontId="14" fillId="23" borderId="32" xfId="0" applyFont="1" applyFill="1" applyBorder="1" applyAlignment="1" applyProtection="1">
      <alignment horizontal="center" vertical="center" wrapText="1" readingOrder="2"/>
    </xf>
    <xf numFmtId="0" fontId="14" fillId="10" borderId="0" xfId="0" applyFont="1" applyFill="1" applyBorder="1" applyAlignment="1" applyProtection="1">
      <alignment horizontal="left" vertical="center" wrapText="1" readingOrder="2"/>
      <protection locked="0"/>
    </xf>
    <xf numFmtId="0" fontId="15" fillId="10" borderId="0" xfId="0" applyFont="1" applyFill="1" applyBorder="1" applyAlignment="1" applyProtection="1">
      <alignment horizontal="center" vertical="center" wrapText="1" readingOrder="2"/>
      <protection locked="0"/>
    </xf>
    <xf numFmtId="0" fontId="14" fillId="10" borderId="0" xfId="0" applyFont="1" applyFill="1" applyBorder="1" applyAlignment="1" applyProtection="1">
      <alignment horizontal="center" vertical="center" wrapText="1" readingOrder="2"/>
      <protection locked="0"/>
    </xf>
    <xf numFmtId="0" fontId="14" fillId="25" borderId="0" xfId="0" applyFont="1" applyFill="1" applyBorder="1" applyAlignment="1" applyProtection="1">
      <alignment horizontal="left" vertical="center" wrapText="1" readingOrder="2"/>
      <protection locked="0"/>
    </xf>
    <xf numFmtId="0" fontId="14" fillId="25" borderId="0" xfId="0" applyFont="1" applyFill="1" applyBorder="1" applyAlignment="1" applyProtection="1">
      <alignment horizontal="center" vertical="center" wrapText="1" readingOrder="2"/>
      <protection locked="0"/>
    </xf>
    <xf numFmtId="0" fontId="14" fillId="23" borderId="0" xfId="0" applyFont="1" applyFill="1" applyBorder="1" applyAlignment="1" applyProtection="1">
      <alignment horizontal="center" vertical="center" wrapText="1" readingOrder="2"/>
    </xf>
    <xf numFmtId="0" fontId="14" fillId="10" borderId="0" xfId="0" applyFont="1" applyFill="1" applyBorder="1" applyAlignment="1" applyProtection="1">
      <alignment horizontal="right" vertical="center" wrapText="1" readingOrder="2"/>
      <protection locked="0"/>
    </xf>
    <xf numFmtId="0" fontId="14" fillId="10" borderId="37" xfId="0" applyFont="1" applyFill="1" applyBorder="1" applyAlignment="1" applyProtection="1">
      <alignment horizontal="right" vertical="center" wrapText="1" readingOrder="2"/>
      <protection locked="0"/>
    </xf>
    <xf numFmtId="0" fontId="14" fillId="7" borderId="38" xfId="0" applyFont="1" applyFill="1" applyBorder="1" applyAlignment="1" applyProtection="1">
      <alignment horizontal="center" vertical="center" wrapText="1" readingOrder="2"/>
      <protection locked="0"/>
    </xf>
    <xf numFmtId="0" fontId="14" fillId="7" borderId="39" xfId="0" applyFont="1" applyFill="1" applyBorder="1" applyAlignment="1" applyProtection="1">
      <alignment horizontal="center" vertical="center" wrapText="1" readingOrder="2"/>
      <protection locked="0"/>
    </xf>
    <xf numFmtId="0" fontId="15" fillId="7" borderId="39" xfId="0" applyFont="1" applyFill="1" applyBorder="1" applyAlignment="1" applyProtection="1">
      <alignment horizontal="center" vertical="center" wrapText="1" readingOrder="2"/>
      <protection locked="0"/>
    </xf>
    <xf numFmtId="0" fontId="14" fillId="7" borderId="39" xfId="0" applyFont="1" applyFill="1" applyBorder="1" applyAlignment="1" applyProtection="1">
      <alignment vertical="center" wrapText="1" readingOrder="2"/>
      <protection locked="0"/>
    </xf>
    <xf numFmtId="0" fontId="14" fillId="7" borderId="40" xfId="0" applyFont="1" applyFill="1" applyBorder="1" applyAlignment="1" applyProtection="1">
      <alignment horizontal="center" vertical="center" wrapText="1" readingOrder="2"/>
      <protection locked="0"/>
    </xf>
    <xf numFmtId="0" fontId="14" fillId="25" borderId="0" xfId="0" applyFont="1" applyFill="1" applyAlignment="1" applyProtection="1">
      <alignment horizontal="center" vertical="center" wrapText="1" readingOrder="2"/>
      <protection locked="0"/>
    </xf>
    <xf numFmtId="0" fontId="19" fillId="25" borderId="0" xfId="0" applyFont="1" applyFill="1" applyAlignment="1" applyProtection="1">
      <alignment horizontal="center" vertical="center" wrapText="1" readingOrder="2"/>
      <protection locked="0"/>
    </xf>
    <xf numFmtId="0" fontId="14" fillId="15" borderId="4" xfId="0" applyFont="1" applyFill="1" applyBorder="1" applyAlignment="1" applyProtection="1">
      <alignment horizontal="center" vertical="center" wrapText="1" readingOrder="2"/>
      <protection locked="0"/>
    </xf>
    <xf numFmtId="0" fontId="14" fillId="15" borderId="4" xfId="0" applyFont="1" applyFill="1" applyBorder="1" applyAlignment="1" applyProtection="1">
      <alignment horizontal="right" vertical="center" wrapText="1" readingOrder="2"/>
      <protection locked="0"/>
    </xf>
    <xf numFmtId="0" fontId="14" fillId="26" borderId="4" xfId="0" applyFont="1" applyFill="1" applyBorder="1" applyAlignment="1" applyProtection="1">
      <alignment horizontal="center" vertical="center" wrapText="1" readingOrder="2"/>
    </xf>
    <xf numFmtId="0" fontId="14" fillId="22" borderId="4" xfId="0" applyFont="1" applyFill="1" applyBorder="1" applyAlignment="1" applyProtection="1">
      <alignment horizontal="center" vertical="center" wrapText="1" readingOrder="2"/>
      <protection locked="0"/>
    </xf>
    <xf numFmtId="0" fontId="14" fillId="22" borderId="4" xfId="0" applyFont="1" applyFill="1" applyBorder="1" applyAlignment="1" applyProtection="1">
      <alignment horizontal="right" vertical="center" wrapText="1" readingOrder="2"/>
      <protection locked="0"/>
    </xf>
    <xf numFmtId="0" fontId="14" fillId="15" borderId="0" xfId="0" applyFont="1" applyFill="1" applyAlignment="1" applyProtection="1">
      <alignment horizontal="center" vertical="center" wrapText="1" readingOrder="2"/>
      <protection locked="0"/>
    </xf>
    <xf numFmtId="0" fontId="14" fillId="22" borderId="0" xfId="0" applyFont="1" applyFill="1" applyAlignment="1" applyProtection="1">
      <alignment horizontal="center" vertical="center" wrapText="1" readingOrder="2"/>
      <protection locked="0"/>
    </xf>
    <xf numFmtId="0" fontId="14" fillId="26" borderId="0" xfId="0" applyFont="1" applyFill="1" applyBorder="1" applyAlignment="1" applyProtection="1">
      <alignment horizontal="center" vertical="center" wrapText="1" readingOrder="2"/>
    </xf>
    <xf numFmtId="0" fontId="20" fillId="0" borderId="0" xfId="0" applyFont="1" applyAlignment="1" applyProtection="1">
      <alignment horizontal="center" vertical="center" wrapText="1" readingOrder="2"/>
      <protection locked="0"/>
    </xf>
    <xf numFmtId="0" fontId="14" fillId="0" borderId="0" xfId="0" applyFont="1" applyAlignment="1" applyProtection="1">
      <alignment vertical="center" wrapText="1" readingOrder="2"/>
      <protection locked="0"/>
    </xf>
    <xf numFmtId="0" fontId="14" fillId="15" borderId="4" xfId="0" applyFont="1" applyFill="1" applyBorder="1" applyAlignment="1" applyProtection="1">
      <alignment vertical="center" wrapText="1" readingOrder="2"/>
      <protection locked="0"/>
    </xf>
    <xf numFmtId="0" fontId="14" fillId="27" borderId="4" xfId="0" applyFont="1" applyFill="1" applyBorder="1" applyAlignment="1" applyProtection="1">
      <alignment horizontal="center" vertical="center" wrapText="1" readingOrder="2"/>
      <protection locked="0"/>
    </xf>
    <xf numFmtId="0" fontId="20" fillId="27" borderId="4" xfId="0" applyFont="1" applyFill="1" applyBorder="1" applyAlignment="1" applyProtection="1">
      <alignment horizontal="center" vertical="center" wrapText="1" readingOrder="2"/>
    </xf>
    <xf numFmtId="0" fontId="14" fillId="22" borderId="4" xfId="0" applyFont="1" applyFill="1" applyBorder="1" applyAlignment="1" applyProtection="1">
      <alignment vertical="center" wrapText="1" readingOrder="2"/>
      <protection locked="0"/>
    </xf>
    <xf numFmtId="0" fontId="14" fillId="28" borderId="4" xfId="0" applyFont="1" applyFill="1" applyBorder="1" applyAlignment="1" applyProtection="1">
      <alignment horizontal="center" vertical="center" wrapText="1" readingOrder="2"/>
      <protection locked="0"/>
    </xf>
    <xf numFmtId="0" fontId="20" fillId="28" borderId="4" xfId="0" applyFont="1" applyFill="1" applyBorder="1" applyAlignment="1" applyProtection="1">
      <alignment horizontal="center" vertical="center" wrapText="1" readingOrder="2"/>
    </xf>
    <xf numFmtId="0" fontId="22" fillId="26" borderId="4" xfId="0" applyFont="1" applyFill="1" applyBorder="1" applyAlignment="1" applyProtection="1">
      <alignment horizontal="center" vertical="center" wrapText="1" readingOrder="2"/>
    </xf>
    <xf numFmtId="0" fontId="3" fillId="0" borderId="0" xfId="0" applyFont="1" applyAlignment="1">
      <alignment horizontal="center" vertical="center" readingOrder="2"/>
    </xf>
    <xf numFmtId="0" fontId="1" fillId="3" borderId="2" xfId="0" applyFont="1" applyFill="1" applyBorder="1" applyAlignment="1">
      <alignment horizontal="center" vertical="center" readingOrder="2"/>
    </xf>
    <xf numFmtId="0" fontId="1" fillId="9" borderId="9" xfId="0" applyFont="1" applyFill="1" applyBorder="1" applyAlignment="1">
      <alignment horizontal="center" readingOrder="2"/>
    </xf>
    <xf numFmtId="0" fontId="1" fillId="9" borderId="10" xfId="0" applyFont="1" applyFill="1" applyBorder="1" applyAlignment="1">
      <alignment horizontal="center" readingOrder="2"/>
    </xf>
    <xf numFmtId="0" fontId="5" fillId="4" borderId="4" xfId="0" applyFont="1" applyFill="1" applyBorder="1" applyAlignment="1">
      <alignment horizontal="center" vertical="center" readingOrder="2"/>
    </xf>
    <xf numFmtId="0" fontId="5" fillId="5" borderId="5" xfId="0" applyFont="1" applyFill="1" applyBorder="1" applyAlignment="1">
      <alignment horizontal="center" wrapText="1" readingOrder="2"/>
    </xf>
    <xf numFmtId="0" fontId="5" fillId="5" borderId="11" xfId="0" applyFont="1" applyFill="1" applyBorder="1" applyAlignment="1">
      <alignment horizontal="center" wrapText="1" readingOrder="2"/>
    </xf>
    <xf numFmtId="0" fontId="1" fillId="6" borderId="4" xfId="0" applyFont="1" applyFill="1" applyBorder="1" applyAlignment="1">
      <alignment horizontal="center" readingOrder="2"/>
    </xf>
    <xf numFmtId="0" fontId="1" fillId="7" borderId="4" xfId="0" applyFont="1" applyFill="1" applyBorder="1" applyAlignment="1">
      <alignment horizontal="center" readingOrder="2"/>
    </xf>
    <xf numFmtId="0" fontId="1" fillId="8" borderId="6" xfId="0" applyFont="1" applyFill="1" applyBorder="1" applyAlignment="1">
      <alignment horizontal="center" readingOrder="2"/>
    </xf>
    <xf numFmtId="0" fontId="1" fillId="8" borderId="7" xfId="0" applyFont="1" applyFill="1" applyBorder="1" applyAlignment="1">
      <alignment horizontal="center" readingOrder="2"/>
    </xf>
    <xf numFmtId="0" fontId="1" fillId="8" borderId="8" xfId="0" applyFont="1" applyFill="1" applyBorder="1" applyAlignment="1">
      <alignment horizontal="center" readingOrder="2"/>
    </xf>
    <xf numFmtId="0" fontId="14" fillId="22" borderId="0" xfId="0" applyFont="1" applyFill="1" applyAlignment="1" applyProtection="1">
      <alignment horizontal="center" vertical="center" wrapText="1" readingOrder="2"/>
      <protection locked="0"/>
    </xf>
    <xf numFmtId="0" fontId="14" fillId="15" borderId="0" xfId="0" applyFont="1" applyFill="1" applyAlignment="1" applyProtection="1">
      <alignment horizontal="center" vertical="center" wrapText="1" readingOrder="2"/>
      <protection locked="0"/>
    </xf>
    <xf numFmtId="0" fontId="14" fillId="7" borderId="33" xfId="0" applyFont="1" applyFill="1" applyBorder="1" applyAlignment="1" applyProtection="1">
      <alignment horizontal="center" vertical="center" wrapText="1" readingOrder="2"/>
      <protection locked="0"/>
    </xf>
    <xf numFmtId="0" fontId="14" fillId="7" borderId="34" xfId="0" applyFont="1" applyFill="1" applyBorder="1" applyAlignment="1" applyProtection="1">
      <alignment horizontal="center" vertical="center" wrapText="1" readingOrder="2"/>
      <protection locked="0"/>
    </xf>
    <xf numFmtId="0" fontId="14" fillId="7" borderId="35" xfId="0" applyFont="1" applyFill="1" applyBorder="1" applyAlignment="1" applyProtection="1">
      <alignment horizontal="center" vertical="center" wrapText="1" readingOrder="2"/>
      <protection locked="0"/>
    </xf>
    <xf numFmtId="0" fontId="14" fillId="10" borderId="0" xfId="0" applyFont="1" applyFill="1" applyBorder="1" applyAlignment="1" applyProtection="1">
      <alignment horizontal="right" vertical="center" wrapText="1" readingOrder="2"/>
      <protection locked="0"/>
    </xf>
    <xf numFmtId="0" fontId="14" fillId="10" borderId="37" xfId="0" applyFont="1" applyFill="1" applyBorder="1" applyAlignment="1" applyProtection="1">
      <alignment horizontal="right" vertical="center" wrapText="1" readingOrder="2"/>
      <protection locked="0"/>
    </xf>
    <xf numFmtId="0" fontId="14" fillId="0" borderId="10" xfId="0" applyFont="1" applyBorder="1" applyAlignment="1" applyProtection="1">
      <alignment horizontal="center" vertical="center" wrapText="1" readingOrder="2"/>
      <protection locked="0"/>
    </xf>
    <xf numFmtId="0" fontId="14" fillId="0" borderId="0" xfId="0" applyFont="1" applyAlignment="1" applyProtection="1">
      <alignment horizontal="center" vertical="center" wrapText="1" readingOrder="2"/>
      <protection locked="0"/>
    </xf>
    <xf numFmtId="0" fontId="14" fillId="15" borderId="4" xfId="0" applyFont="1" applyFill="1" applyBorder="1" applyAlignment="1" applyProtection="1">
      <alignment horizontal="center" vertical="center" wrapText="1" readingOrder="2"/>
      <protection locked="0"/>
    </xf>
    <xf numFmtId="0" fontId="14" fillId="22" borderId="4" xfId="0" applyFont="1" applyFill="1" applyBorder="1" applyAlignment="1" applyProtection="1">
      <alignment horizontal="center" vertical="center" wrapText="1" readingOrder="2"/>
      <protection locked="0"/>
    </xf>
    <xf numFmtId="0" fontId="12" fillId="4" borderId="31"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12" fillId="29" borderId="25" xfId="0" applyFont="1" applyFill="1" applyBorder="1" applyAlignment="1" applyProtection="1">
      <alignment horizontal="center" readingOrder="2"/>
    </xf>
    <xf numFmtId="0" fontId="13" fillId="4" borderId="20" xfId="0" applyFont="1" applyFill="1" applyBorder="1" applyAlignment="1" applyProtection="1">
      <alignment horizontal="center" vertical="center" wrapText="1" readingOrder="1"/>
    </xf>
    <xf numFmtId="0" fontId="13" fillId="4" borderId="21" xfId="0" applyFont="1" applyFill="1" applyBorder="1" applyAlignment="1" applyProtection="1">
      <alignment horizontal="center" vertical="center" wrapText="1" readingOrder="1"/>
    </xf>
    <xf numFmtId="0" fontId="13" fillId="4" borderId="22" xfId="0" applyFont="1" applyFill="1" applyBorder="1" applyAlignment="1" applyProtection="1">
      <alignment horizontal="center" vertical="center" wrapText="1" readingOrder="1"/>
    </xf>
    <xf numFmtId="0" fontId="13" fillId="4" borderId="23" xfId="0" applyFont="1" applyFill="1" applyBorder="1" applyAlignment="1" applyProtection="1">
      <alignment horizontal="center" vertical="center" wrapText="1" readingOrder="1"/>
    </xf>
    <xf numFmtId="0" fontId="13" fillId="4" borderId="24" xfId="0" applyFont="1" applyFill="1" applyBorder="1" applyAlignment="1" applyProtection="1">
      <alignment horizontal="center" vertical="center" wrapText="1" readingOrder="1"/>
    </xf>
    <xf numFmtId="0" fontId="9" fillId="25" borderId="14" xfId="0" applyFont="1" applyFill="1" applyBorder="1" applyAlignment="1" applyProtection="1">
      <alignment horizontal="center" vertical="center" wrapText="1"/>
    </xf>
    <xf numFmtId="0" fontId="9" fillId="25" borderId="16" xfId="0" applyFont="1" applyFill="1" applyBorder="1" applyAlignment="1" applyProtection="1">
      <alignment horizontal="center" vertical="center" wrapText="1"/>
    </xf>
    <xf numFmtId="0" fontId="9" fillId="25" borderId="15" xfId="0" applyFont="1" applyFill="1" applyBorder="1" applyAlignment="1" applyProtection="1">
      <alignment horizontal="center" vertical="center" wrapText="1"/>
    </xf>
    <xf numFmtId="0" fontId="13" fillId="4" borderId="26" xfId="0" applyFont="1" applyFill="1" applyBorder="1" applyAlignment="1" applyProtection="1">
      <alignment horizontal="center" vertical="center" wrapText="1" readingOrder="1"/>
    </xf>
    <xf numFmtId="0" fontId="13" fillId="4" borderId="27" xfId="0" applyFont="1" applyFill="1" applyBorder="1" applyAlignment="1" applyProtection="1">
      <alignment horizontal="center" vertical="center" wrapText="1" readingOrder="1"/>
    </xf>
    <xf numFmtId="0" fontId="13" fillId="4" borderId="28" xfId="0" applyFont="1" applyFill="1" applyBorder="1" applyAlignment="1" applyProtection="1">
      <alignment horizontal="center" vertical="center" wrapText="1" readingOrder="1"/>
    </xf>
    <xf numFmtId="0" fontId="13" fillId="4" borderId="29" xfId="0" applyFont="1" applyFill="1" applyBorder="1" applyAlignment="1" applyProtection="1">
      <alignment horizontal="center" vertical="center" wrapText="1" readingOrder="1"/>
    </xf>
    <xf numFmtId="0" fontId="13" fillId="4" borderId="30" xfId="0" applyFont="1" applyFill="1" applyBorder="1" applyAlignment="1" applyProtection="1">
      <alignment horizontal="center" vertical="center" wrapText="1" readingOrder="1"/>
    </xf>
  </cellXfs>
  <cellStyles count="1">
    <cellStyle name="Normal" xfId="0" builtinId="0"/>
  </cellStyles>
  <dxfs count="5">
    <dxf>
      <font>
        <color auto="1"/>
      </font>
      <fill>
        <patternFill patternType="solid">
          <bgColor theme="9" tint="0.79998168889431442"/>
        </patternFill>
      </fill>
    </dxf>
    <dxf>
      <font>
        <color auto="1"/>
      </font>
      <fill>
        <patternFill patternType="solid">
          <bgColor theme="9" tint="0.59996337778862885"/>
        </patternFill>
      </fill>
    </dxf>
    <dxf>
      <font>
        <color auto="1"/>
      </font>
      <fill>
        <patternFill>
          <bgColor theme="9" tint="0.39994506668294322"/>
        </patternFill>
      </fill>
    </dxf>
    <dxf>
      <font>
        <color theme="0"/>
      </font>
      <fill>
        <patternFill>
          <bgColor theme="9" tint="-0.24994659260841701"/>
        </patternFill>
      </fill>
    </dxf>
    <dxf>
      <font>
        <color theme="0"/>
      </font>
      <fill>
        <patternFill>
          <bgColor theme="9" tint="-0.499984740745262"/>
        </patternFill>
      </fill>
    </dxf>
  </dxfs>
  <tableStyles count="0" defaultTableStyle="TableStyleMedium2" defaultPivotStyle="PivotStyleMedium9"/>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sktop\Desktop%20990409-corona\MOE\Cap\TIC.EABPM.MOT.Capabilities.990827%2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Sheet"/>
      <sheetName val="Guide"/>
      <sheetName val="Cross-table"/>
      <sheetName val="TIC Capabilities"/>
      <sheetName val="Strategy Importance"/>
      <sheetName val="Capabilities Maturity"/>
      <sheetName val="Model"/>
      <sheetName val="مدیریت استراتژیک"/>
      <sheetName val="توسعه کسب‌وکار"/>
      <sheetName val="مدیریت معماری سازمانی"/>
      <sheetName val="مدیریت فرآیندهای کسب‌وکار"/>
      <sheetName val="مدیریت کیفیت سازمانی"/>
      <sheetName val="مدیریت طرح و پروژه"/>
      <sheetName val="مدیریت کارایی سازمانی"/>
      <sheetName val="مدیریت دانش و نوآوری"/>
      <sheetName val="مدیریت مخاطرات"/>
      <sheetName val="مدیریت ممیزی و تطابق"/>
      <sheetName val="مدیریت تغییرات سازمانی"/>
      <sheetName val="مدیریت هولدینگ"/>
      <sheetName val="مدیریت انباره محصول"/>
      <sheetName val="برنامه‌ریزی سبد محصولات"/>
      <sheetName val="توسعه محصولات"/>
      <sheetName val="مدیریت پیکربندی محصولات"/>
      <sheetName val="مدیریت کارایی محصولات"/>
      <sheetName val="مدیریت ظرفیت محصولات"/>
      <sheetName val="پشتیبانی اطلاعاتی مدیریت محصول"/>
      <sheetName val="مدیریت چرخه حیات پیشنهادات محص"/>
      <sheetName val="تدوین استراتژی بازاریابی"/>
      <sheetName val="برنامه‌ریزی فروش"/>
      <sheetName val="مدیریت شبکه فروش"/>
      <sheetName val="فروش"/>
      <sheetName val="مدیریت سفارشات"/>
      <sheetName val="مدیریت کارایی بازاریابی و فروش"/>
      <sheetName val="بازاریابی و تبلیغات"/>
      <sheetName val="مدیریت مشکلات مشتریان"/>
      <sheetName val="مدیریت سطح سرویس مشتریان"/>
      <sheetName val="برنامه‌ریزی خدمات"/>
      <sheetName val="ارائه خدمات"/>
      <sheetName val="مدیریت پیکربندی خدمات"/>
      <sheetName val="مدیریت مشکلات خدمات"/>
      <sheetName val="مدیریت کیفیت خدمات"/>
      <sheetName val="مدیریت ظرفیت ارائه خدمات"/>
      <sheetName val="مدیریت چرخه حیات خدمت"/>
      <sheetName val="مدیریت اطلاعات استفاده از خدما"/>
      <sheetName val="صیانت فرهنگی اجتماعی"/>
      <sheetName val="پشتیبانی مشتریان"/>
      <sheetName val="مدیریت تجربه مشتری"/>
      <sheetName val="مدیریت ارتباطات مشتریان"/>
      <sheetName val="مدیریت اطلاعات مشتریان"/>
      <sheetName val="مدیریت صورتحساب و پرداخت مشتری"/>
      <sheetName val="مدیریت موجودی مشتری"/>
      <sheetName val="مدیریت قیمت گذاری و تخفیفات"/>
      <sheetName val="برنامه‌ریزی شبکه و تجهیزات"/>
      <sheetName val="طراحی و توسعه شبکه و تجهیزات"/>
      <sheetName val="پشتیبانی شبکه و تجهیزات"/>
      <sheetName val="مدیریت کارگماری (نوبت‌کاری)"/>
      <sheetName val="تحویل شبکه و تجهیزات"/>
      <sheetName val="مدیریت اطلاعات شبکه و تجهیزات"/>
      <sheetName val="مدیریت مشکلات شبکه و تجهیزات"/>
      <sheetName val="مدیریت کارایی شبکه و تجهیزات"/>
      <sheetName val="تأمین و استقرار تجهیزات"/>
      <sheetName val="برنامه‌ریزی شرکای کاری"/>
      <sheetName val="برگزاری مناقصات شرکای کاری"/>
      <sheetName val="مدیریت روابط شرکای کاری"/>
      <sheetName val="مدیریت تفاهم‌نامه شرکای کاری"/>
      <sheetName val="پشتیبانی شرکای کاری"/>
      <sheetName val="مدیریت سفارشات شرکای کاری"/>
      <sheetName val="مدیریت پیشنهادات محصولات شرکای"/>
      <sheetName val="مدیریت امنیت اطلاعات شرکای کار"/>
      <sheetName val="مدیریت مشکلات شرکا"/>
      <sheetName val="مدیریت موجودی شرکا"/>
      <sheetName val="مدیریت صورتحساب و پرداخت شرکا"/>
      <sheetName val="مدیریت کارایی شرکای کاری"/>
      <sheetName val="مدیریت روابط عمومی و برند"/>
      <sheetName val="مدیریت روابط سهامداران"/>
      <sheetName val="مدیریت روابط حاکمیتی"/>
      <sheetName val="مدیریت امور حقوقی"/>
      <sheetName val="سیاست‌گذاری و مقررات منابع انس"/>
      <sheetName val="برنامه‌ریزی منابع انسانی"/>
      <sheetName val="مدیریت ساختار سازمانی"/>
      <sheetName val="جذب و استخدام منابع انسانی"/>
      <sheetName val="مدیریت جبران خدمات"/>
      <sheetName val="توسعه و آموزش منابع انسانی"/>
      <sheetName val="مدیریت ارتقای منابع انسانی"/>
      <sheetName val="مدیریت رفاه منابع انسانی"/>
      <sheetName val="مدیریت پایان خدمت منابع انسانی"/>
      <sheetName val="مدیریت روابط کار"/>
      <sheetName val="مدیریت اطلاعات کارکنان"/>
      <sheetName val="مدیریت تامین مالی"/>
      <sheetName val="بودجه‌ریزی"/>
      <sheetName val="مدیریت صورتحساب‌ها و مطالبات"/>
      <sheetName val="حسابداری عمومی"/>
      <sheetName val="حسابداری درآمد"/>
      <sheetName val="حسابداری هزینه"/>
      <sheetName val="حسابداری حقوق و دستمزد"/>
      <sheetName val="حسابداری پروژه‌ها"/>
      <sheetName val="حسابداری قیمت تمام‌شده"/>
      <sheetName val="حسابداری مدیریت"/>
      <sheetName val="خزانه‌داری"/>
      <sheetName val="مدیریت داراییها"/>
      <sheetName val="مدیریت تدارکات"/>
      <sheetName val="مدیریت لجستیک و انبار"/>
      <sheetName val="مدیریت کنترل‌های مالی داخلی"/>
      <sheetName val="مدیریت مالیات"/>
      <sheetName val="برنامه‌ریزی راهبردی فناوری اطل"/>
      <sheetName val="مدیریت روابط کسب‌وکار"/>
      <sheetName val="مدیریت سبد خدمات فناوری اطلاعا"/>
      <sheetName val="مدیریت توسعه راهکارهای فناوری "/>
      <sheetName val="مدیریت پشتیبانی خدمات فناوری ا"/>
      <sheetName val="مدیریت سطح خدمات فناوری اطلاعا"/>
      <sheetName val="مدیریت داده‌ها"/>
      <sheetName val="مدیریت زیرساخت فناوری اطلاعات"/>
      <sheetName val="مدیریت پژوهش و نوآوری فناوری ا"/>
      <sheetName val="مدیریت مالی خدمات فناوری اطلاع"/>
      <sheetName val="مدیریت منابع انسانی فناوری اطل"/>
      <sheetName val="مدیریت تامین‌کنندگان فناوری اط"/>
      <sheetName val="مدیریت تاب‌آوری کسب‌وکار"/>
      <sheetName val="مدیریت تطابق فناوری اطلاعات"/>
      <sheetName val="مدیریت مخاطرات فناوری اطلاعات"/>
      <sheetName val="مدیریت امنیت اطلاعات"/>
      <sheetName val="مدیریت ساختمان و تجهیزات اداری"/>
      <sheetName val="مدیریت بهداشت ایمنی و زیست‌محیط"/>
      <sheetName val="مدیریت حراست و امنیت فیزیکی"/>
      <sheetName val="مدیریت حمل و نقل"/>
      <sheetName val="پذیرایی و مهمانداری"/>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9">
          <cell r="C9">
            <v>1</v>
          </cell>
          <cell r="D9">
            <v>3</v>
          </cell>
          <cell r="E9">
            <v>0</v>
          </cell>
        </row>
      </sheetData>
      <sheetData sheetId="8">
        <row r="9">
          <cell r="C9">
            <v>0</v>
          </cell>
          <cell r="D9">
            <v>3</v>
          </cell>
          <cell r="E9">
            <v>0</v>
          </cell>
        </row>
      </sheetData>
      <sheetData sheetId="9">
        <row r="9">
          <cell r="C9">
            <v>1</v>
          </cell>
          <cell r="D9">
            <v>3</v>
          </cell>
          <cell r="E9">
            <v>1</v>
          </cell>
        </row>
      </sheetData>
      <sheetData sheetId="10">
        <row r="9">
          <cell r="C9">
            <v>3</v>
          </cell>
          <cell r="D9">
            <v>3</v>
          </cell>
          <cell r="E9">
            <v>1</v>
          </cell>
        </row>
      </sheetData>
      <sheetData sheetId="11">
        <row r="9">
          <cell r="C9">
            <v>3</v>
          </cell>
          <cell r="D9">
            <v>3</v>
          </cell>
          <cell r="E9">
            <v>0</v>
          </cell>
        </row>
      </sheetData>
      <sheetData sheetId="12">
        <row r="9">
          <cell r="C9">
            <v>3</v>
          </cell>
          <cell r="D9">
            <v>3</v>
          </cell>
          <cell r="E9">
            <v>3</v>
          </cell>
        </row>
      </sheetData>
      <sheetData sheetId="13">
        <row r="9">
          <cell r="C9">
            <v>2</v>
          </cell>
          <cell r="D9">
            <v>3</v>
          </cell>
          <cell r="E9">
            <v>1</v>
          </cell>
        </row>
      </sheetData>
      <sheetData sheetId="14">
        <row r="9">
          <cell r="C9">
            <v>2</v>
          </cell>
          <cell r="D9">
            <v>3</v>
          </cell>
          <cell r="E9">
            <v>2</v>
          </cell>
        </row>
      </sheetData>
      <sheetData sheetId="15">
        <row r="9">
          <cell r="C9">
            <v>0</v>
          </cell>
          <cell r="D9">
            <v>1</v>
          </cell>
          <cell r="E9">
            <v>0</v>
          </cell>
        </row>
      </sheetData>
      <sheetData sheetId="16">
        <row r="9">
          <cell r="C9">
            <v>2</v>
          </cell>
          <cell r="D9">
            <v>2</v>
          </cell>
          <cell r="E9">
            <v>0</v>
          </cell>
        </row>
      </sheetData>
      <sheetData sheetId="17">
        <row r="9">
          <cell r="C9">
            <v>0</v>
          </cell>
          <cell r="D9">
            <v>0</v>
          </cell>
          <cell r="E9">
            <v>0</v>
          </cell>
        </row>
      </sheetData>
      <sheetData sheetId="18">
        <row r="9">
          <cell r="C9">
            <v>0</v>
          </cell>
          <cell r="D9">
            <v>0</v>
          </cell>
          <cell r="E9">
            <v>0</v>
          </cell>
        </row>
      </sheetData>
      <sheetData sheetId="19">
        <row r="9">
          <cell r="C9">
            <v>1</v>
          </cell>
          <cell r="D9">
            <v>2</v>
          </cell>
          <cell r="E9">
            <v>1</v>
          </cell>
        </row>
      </sheetData>
      <sheetData sheetId="20">
        <row r="9">
          <cell r="C9">
            <v>1</v>
          </cell>
          <cell r="D9">
            <v>3</v>
          </cell>
          <cell r="E9">
            <v>0</v>
          </cell>
        </row>
      </sheetData>
      <sheetData sheetId="21">
        <row r="9">
          <cell r="C9">
            <v>1</v>
          </cell>
          <cell r="D9">
            <v>3</v>
          </cell>
          <cell r="E9">
            <v>1</v>
          </cell>
        </row>
      </sheetData>
      <sheetData sheetId="22">
        <row r="9">
          <cell r="C9">
            <v>1</v>
          </cell>
          <cell r="D9">
            <v>2</v>
          </cell>
          <cell r="E9">
            <v>1</v>
          </cell>
        </row>
      </sheetData>
      <sheetData sheetId="23">
        <row r="9">
          <cell r="C9">
            <v>1</v>
          </cell>
          <cell r="D9">
            <v>2</v>
          </cell>
          <cell r="E9">
            <v>0</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9">
          <cell r="C9">
            <v>1</v>
          </cell>
          <cell r="D9">
            <v>3</v>
          </cell>
          <cell r="E9">
            <v>1</v>
          </cell>
        </row>
      </sheetData>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ow r="9">
          <cell r="C9">
            <v>2</v>
          </cell>
          <cell r="D9">
            <v>1</v>
          </cell>
          <cell r="E9">
            <v>0</v>
          </cell>
        </row>
      </sheetData>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R29"/>
  <sheetViews>
    <sheetView rightToLeft="1" zoomScale="85" zoomScaleNormal="85" workbookViewId="0">
      <pane xSplit="1" ySplit="2" topLeftCell="B3" activePane="bottomRight" state="frozen"/>
      <selection activeCell="L5" sqref="L5"/>
      <selection pane="topRight" activeCell="L5" sqref="L5"/>
      <selection pane="bottomLeft" activeCell="L5" sqref="L5"/>
      <selection pane="bottomRight" activeCell="E19" sqref="E19"/>
    </sheetView>
  </sheetViews>
  <sheetFormatPr defaultColWidth="9" defaultRowHeight="14.4" x14ac:dyDescent="0.3"/>
  <cols>
    <col min="1" max="1" width="32.44140625" style="12" bestFit="1" customWidth="1"/>
    <col min="2" max="2" width="8.33203125" style="13" bestFit="1" customWidth="1"/>
    <col min="3" max="3" width="9.88671875" style="13" bestFit="1" customWidth="1"/>
    <col min="4" max="4" width="8.33203125" style="13" bestFit="1" customWidth="1"/>
    <col min="5" max="5" width="11.88671875" style="13" bestFit="1" customWidth="1"/>
    <col min="6" max="6" width="8.33203125" style="13" bestFit="1" customWidth="1"/>
    <col min="7" max="7" width="11.88671875" style="13" bestFit="1" customWidth="1"/>
    <col min="8" max="8" width="10.88671875" style="13" bestFit="1" customWidth="1"/>
    <col min="9" max="9" width="11.88671875" style="13" bestFit="1" customWidth="1"/>
    <col min="10" max="10" width="8.33203125" style="13" bestFit="1" customWidth="1"/>
    <col min="11" max="11" width="8.33203125" style="13" customWidth="1"/>
    <col min="12" max="12" width="11.88671875" style="13" bestFit="1" customWidth="1"/>
    <col min="13" max="16" width="8.33203125" style="13" customWidth="1"/>
    <col min="17" max="17" width="6.33203125" style="13" bestFit="1" customWidth="1"/>
    <col min="18" max="18" width="9" style="13"/>
    <col min="19" max="16384" width="9" style="7"/>
  </cols>
  <sheetData>
    <row r="1" spans="1:18" s="3" customFormat="1" ht="92.25" customHeight="1" x14ac:dyDescent="0.3">
      <c r="A1" s="2" t="s">
        <v>20</v>
      </c>
      <c r="B1" s="1"/>
      <c r="C1" s="1"/>
      <c r="D1" s="1"/>
      <c r="E1" s="1"/>
      <c r="F1" s="1"/>
      <c r="G1" s="1"/>
      <c r="H1" s="1"/>
      <c r="I1" s="1"/>
      <c r="J1" s="1"/>
      <c r="K1" s="1"/>
      <c r="L1" s="1"/>
      <c r="M1" s="1"/>
      <c r="N1" s="1"/>
      <c r="O1" s="1"/>
      <c r="P1" s="1"/>
      <c r="Q1" s="1" t="s">
        <v>21</v>
      </c>
      <c r="R1" s="1" t="s">
        <v>22</v>
      </c>
    </row>
    <row r="2" spans="1:18" ht="21" x14ac:dyDescent="0.3">
      <c r="A2" s="4" t="s">
        <v>23</v>
      </c>
      <c r="B2" s="5">
        <f t="shared" ref="B2:O2" si="0">1/15</f>
        <v>6.6666666666666666E-2</v>
      </c>
      <c r="C2" s="5">
        <f t="shared" si="0"/>
        <v>6.6666666666666666E-2</v>
      </c>
      <c r="D2" s="5">
        <f t="shared" si="0"/>
        <v>6.6666666666666666E-2</v>
      </c>
      <c r="E2" s="5">
        <f t="shared" si="0"/>
        <v>6.6666666666666666E-2</v>
      </c>
      <c r="F2" s="5">
        <f t="shared" si="0"/>
        <v>6.6666666666666666E-2</v>
      </c>
      <c r="G2" s="5">
        <f t="shared" si="0"/>
        <v>6.6666666666666666E-2</v>
      </c>
      <c r="H2" s="5">
        <f t="shared" si="0"/>
        <v>6.6666666666666666E-2</v>
      </c>
      <c r="I2" s="5">
        <f t="shared" si="0"/>
        <v>6.6666666666666666E-2</v>
      </c>
      <c r="J2" s="5">
        <f t="shared" si="0"/>
        <v>6.6666666666666666E-2</v>
      </c>
      <c r="K2" s="5">
        <f t="shared" si="0"/>
        <v>6.6666666666666666E-2</v>
      </c>
      <c r="L2" s="5">
        <f t="shared" si="0"/>
        <v>6.6666666666666666E-2</v>
      </c>
      <c r="M2" s="5">
        <f t="shared" si="0"/>
        <v>6.6666666666666666E-2</v>
      </c>
      <c r="N2" s="5">
        <f t="shared" si="0"/>
        <v>6.6666666666666666E-2</v>
      </c>
      <c r="O2" s="5">
        <f t="shared" si="0"/>
        <v>6.6666666666666666E-2</v>
      </c>
      <c r="P2" s="5">
        <f>1/15</f>
        <v>6.6666666666666666E-2</v>
      </c>
      <c r="Q2" s="5">
        <f>SUM(B2:P2)</f>
        <v>0.99999999999999989</v>
      </c>
      <c r="R2" s="6" t="s">
        <v>24</v>
      </c>
    </row>
    <row r="3" spans="1:18" ht="21" x14ac:dyDescent="0.3">
      <c r="A3" s="8"/>
      <c r="B3" s="9"/>
      <c r="C3" s="9"/>
      <c r="D3" s="9"/>
      <c r="E3" s="9"/>
      <c r="F3" s="9"/>
      <c r="G3" s="9"/>
      <c r="H3" s="9"/>
      <c r="I3" s="9"/>
      <c r="J3" s="9"/>
      <c r="K3" s="9"/>
      <c r="L3" s="9"/>
      <c r="M3" s="9"/>
      <c r="N3" s="9"/>
      <c r="O3" s="9"/>
      <c r="P3" s="9"/>
      <c r="Q3" s="10"/>
      <c r="R3" s="10"/>
    </row>
    <row r="4" spans="1:18" ht="21" x14ac:dyDescent="0.3">
      <c r="A4" s="8" t="s">
        <v>12</v>
      </c>
      <c r="B4" s="9"/>
      <c r="C4" s="9"/>
      <c r="D4" s="9"/>
      <c r="E4" s="9"/>
      <c r="F4" s="9"/>
      <c r="G4" s="9"/>
      <c r="H4" s="9"/>
      <c r="I4" s="9"/>
      <c r="J4" s="9"/>
      <c r="K4" s="9"/>
      <c r="L4" s="9"/>
      <c r="M4" s="9"/>
      <c r="N4" s="9"/>
      <c r="O4" s="9"/>
      <c r="P4" s="9"/>
      <c r="Q4" s="11">
        <f>SUMPRODUCT($B$2:$J$2,B4:J4)</f>
        <v>0</v>
      </c>
      <c r="R4" s="11" t="e">
        <f>((Q4-MIN($Q$4:$Q$22))/(MAX($Q$4:$Q$22)-MIN($Q$4:Q22))*4)+1</f>
        <v>#DIV/0!</v>
      </c>
    </row>
    <row r="5" spans="1:18" ht="21" x14ac:dyDescent="0.3">
      <c r="A5" s="8" t="s">
        <v>10</v>
      </c>
      <c r="B5" s="9"/>
      <c r="C5" s="9"/>
      <c r="D5" s="9"/>
      <c r="E5" s="9"/>
      <c r="F5" s="9"/>
      <c r="G5" s="9"/>
      <c r="H5" s="9"/>
      <c r="I5" s="9"/>
      <c r="J5" s="9"/>
      <c r="K5" s="9"/>
      <c r="L5" s="9"/>
      <c r="M5" s="9"/>
      <c r="N5" s="9"/>
      <c r="O5" s="9"/>
      <c r="P5" s="9"/>
      <c r="Q5" s="11">
        <f t="shared" ref="Q5:Q22" si="1">SUMPRODUCT($B$2:$J$2,B5:J5)</f>
        <v>0</v>
      </c>
      <c r="R5" s="11" t="e">
        <f>((Q5-MIN($Q$4:$Q$22))/(MAX($Q$4:$Q$22)-MIN($Q$4:Q22))*4)+1</f>
        <v>#DIV/0!</v>
      </c>
    </row>
    <row r="6" spans="1:18" ht="21" x14ac:dyDescent="0.3">
      <c r="A6" s="8" t="s">
        <v>9</v>
      </c>
      <c r="B6" s="9"/>
      <c r="C6" s="9"/>
      <c r="D6" s="9"/>
      <c r="E6" s="9"/>
      <c r="F6" s="9"/>
      <c r="G6" s="9"/>
      <c r="H6" s="9"/>
      <c r="I6" s="9"/>
      <c r="J6" s="9"/>
      <c r="K6" s="9"/>
      <c r="L6" s="9"/>
      <c r="M6" s="9"/>
      <c r="N6" s="9"/>
      <c r="O6" s="9"/>
      <c r="P6" s="9"/>
      <c r="Q6" s="11">
        <f t="shared" si="1"/>
        <v>0</v>
      </c>
      <c r="R6" s="11" t="e">
        <f>((Q6-MIN($Q$4:$Q$22))/(MAX($Q$4:$Q$22)-MIN($Q$4:Q22))*4)+1</f>
        <v>#DIV/0!</v>
      </c>
    </row>
    <row r="7" spans="1:18" ht="21" x14ac:dyDescent="0.3">
      <c r="A7" s="8" t="s">
        <v>11</v>
      </c>
      <c r="B7" s="9"/>
      <c r="C7" s="9"/>
      <c r="D7" s="9"/>
      <c r="E7" s="9"/>
      <c r="F7" s="9"/>
      <c r="G7" s="9"/>
      <c r="H7" s="9"/>
      <c r="I7" s="9"/>
      <c r="J7" s="9"/>
      <c r="K7" s="9"/>
      <c r="L7" s="9"/>
      <c r="M7" s="9"/>
      <c r="N7" s="9"/>
      <c r="O7" s="9"/>
      <c r="P7" s="9"/>
      <c r="Q7" s="11">
        <f t="shared" si="1"/>
        <v>0</v>
      </c>
      <c r="R7" s="11" t="e">
        <f>((Q7-MIN($Q$4:$Q$22))/(MAX($Q$4:$Q$22)-MIN($Q$4:Q22))*4)+1</f>
        <v>#DIV/0!</v>
      </c>
    </row>
    <row r="8" spans="1:18" ht="21" x14ac:dyDescent="0.3">
      <c r="A8" s="8" t="s">
        <v>13</v>
      </c>
      <c r="B8" s="9"/>
      <c r="C8" s="9"/>
      <c r="D8" s="9"/>
      <c r="E8" s="9"/>
      <c r="F8" s="9"/>
      <c r="G8" s="9"/>
      <c r="H8" s="9"/>
      <c r="I8" s="9"/>
      <c r="J8" s="9"/>
      <c r="K8" s="9"/>
      <c r="L8" s="9"/>
      <c r="M8" s="9"/>
      <c r="N8" s="9"/>
      <c r="O8" s="9"/>
      <c r="P8" s="9"/>
      <c r="Q8" s="11">
        <f t="shared" si="1"/>
        <v>0</v>
      </c>
      <c r="R8" s="11" t="e">
        <f>((Q8-MIN($Q$4:$Q$22))/(MAX($Q$4:$Q$22)-MIN($Q$4:Q22))*4)+1</f>
        <v>#DIV/0!</v>
      </c>
    </row>
    <row r="9" spans="1:18" ht="21" x14ac:dyDescent="0.3">
      <c r="A9" s="8" t="s">
        <v>8</v>
      </c>
      <c r="B9" s="9"/>
      <c r="C9" s="9"/>
      <c r="D9" s="9"/>
      <c r="E9" s="9"/>
      <c r="F9" s="9"/>
      <c r="G9" s="9"/>
      <c r="H9" s="9"/>
      <c r="I9" s="9"/>
      <c r="J9" s="9"/>
      <c r="K9" s="9"/>
      <c r="L9" s="9"/>
      <c r="M9" s="9"/>
      <c r="N9" s="9"/>
      <c r="O9" s="9"/>
      <c r="P9" s="9"/>
      <c r="Q9" s="11">
        <f t="shared" si="1"/>
        <v>0</v>
      </c>
      <c r="R9" s="11" t="e">
        <f>((Q9-MIN($Q$4:$Q$22))/(MAX($Q$4:$Q$22)-MIN($Q$4:Q22))*4)+1</f>
        <v>#DIV/0!</v>
      </c>
    </row>
    <row r="10" spans="1:18" ht="21" x14ac:dyDescent="0.3">
      <c r="A10" s="8" t="s">
        <v>4</v>
      </c>
      <c r="B10" s="9"/>
      <c r="C10" s="9"/>
      <c r="D10" s="9"/>
      <c r="E10" s="9"/>
      <c r="F10" s="9"/>
      <c r="G10" s="9"/>
      <c r="H10" s="9"/>
      <c r="I10" s="9"/>
      <c r="J10" s="9"/>
      <c r="K10" s="9"/>
      <c r="L10" s="9"/>
      <c r="M10" s="9"/>
      <c r="N10" s="9"/>
      <c r="O10" s="9"/>
      <c r="P10" s="9"/>
      <c r="Q10" s="11">
        <f t="shared" si="1"/>
        <v>0</v>
      </c>
      <c r="R10" s="11" t="e">
        <f>((Q10-MIN($Q$4:$Q$22))/(MAX($Q$4:$Q$22)-MIN($Q$4:Q22))*4)+1</f>
        <v>#DIV/0!</v>
      </c>
    </row>
    <row r="11" spans="1:18" ht="21" x14ac:dyDescent="0.3">
      <c r="A11" s="8" t="s">
        <v>16</v>
      </c>
      <c r="B11" s="9"/>
      <c r="C11" s="9"/>
      <c r="D11" s="9"/>
      <c r="E11" s="9"/>
      <c r="F11" s="9"/>
      <c r="G11" s="9"/>
      <c r="H11" s="9"/>
      <c r="I11" s="9"/>
      <c r="J11" s="9"/>
      <c r="K11" s="9"/>
      <c r="L11" s="9"/>
      <c r="M11" s="9"/>
      <c r="N11" s="9"/>
      <c r="O11" s="9"/>
      <c r="P11" s="9"/>
      <c r="Q11" s="11">
        <f t="shared" si="1"/>
        <v>0</v>
      </c>
      <c r="R11" s="11" t="e">
        <f>((Q11-MIN($Q$4:$Q$22))/(MAX($Q$4:$Q$22)-MIN($Q$4:Q22))*4)+1</f>
        <v>#DIV/0!</v>
      </c>
    </row>
    <row r="12" spans="1:18" ht="21" x14ac:dyDescent="0.3">
      <c r="A12" s="8" t="s">
        <v>14</v>
      </c>
      <c r="B12" s="9"/>
      <c r="C12" s="9"/>
      <c r="D12" s="9"/>
      <c r="E12" s="9"/>
      <c r="F12" s="9"/>
      <c r="G12" s="9"/>
      <c r="H12" s="9"/>
      <c r="I12" s="9"/>
      <c r="J12" s="9"/>
      <c r="K12" s="9"/>
      <c r="L12" s="9"/>
      <c r="M12" s="9"/>
      <c r="N12" s="9"/>
      <c r="O12" s="9"/>
      <c r="P12" s="9"/>
      <c r="Q12" s="11">
        <f t="shared" si="1"/>
        <v>0</v>
      </c>
      <c r="R12" s="11" t="e">
        <f>((Q12-MIN($Q$4:$Q$22))/(MAX($Q$4:$Q$22)-MIN($Q$4:Q23))*4)+1</f>
        <v>#DIV/0!</v>
      </c>
    </row>
    <row r="13" spans="1:18" ht="21" x14ac:dyDescent="0.3">
      <c r="A13" s="8" t="s">
        <v>7</v>
      </c>
      <c r="B13" s="9"/>
      <c r="C13" s="9"/>
      <c r="D13" s="9"/>
      <c r="E13" s="9"/>
      <c r="F13" s="9"/>
      <c r="G13" s="9"/>
      <c r="H13" s="9"/>
      <c r="I13" s="9"/>
      <c r="J13" s="9"/>
      <c r="K13" s="9"/>
      <c r="L13" s="9"/>
      <c r="M13" s="9"/>
      <c r="N13" s="9"/>
      <c r="O13" s="9"/>
      <c r="P13" s="9"/>
      <c r="Q13" s="11">
        <f t="shared" si="1"/>
        <v>0</v>
      </c>
      <c r="R13" s="11" t="e">
        <f>((Q13-MIN($Q$4:$Q$22))/(MAX($Q$4:$Q$22)-MIN($Q$4:Q24))*4)+1</f>
        <v>#DIV/0!</v>
      </c>
    </row>
    <row r="14" spans="1:18" ht="21" x14ac:dyDescent="0.3">
      <c r="A14" s="8" t="s">
        <v>6</v>
      </c>
      <c r="B14" s="9"/>
      <c r="C14" s="9"/>
      <c r="D14" s="9"/>
      <c r="E14" s="9"/>
      <c r="F14" s="9"/>
      <c r="G14" s="9"/>
      <c r="H14" s="9"/>
      <c r="I14" s="9"/>
      <c r="J14" s="9"/>
      <c r="K14" s="9"/>
      <c r="L14" s="9"/>
      <c r="M14" s="9"/>
      <c r="N14" s="9"/>
      <c r="O14" s="9"/>
      <c r="P14" s="9"/>
      <c r="Q14" s="11">
        <f t="shared" si="1"/>
        <v>0</v>
      </c>
      <c r="R14" s="11" t="e">
        <f>((Q14-MIN($Q$4:$Q$22))/(MAX($Q$4:$Q$22)-MIN($Q$4:Q25))*4)+1</f>
        <v>#DIV/0!</v>
      </c>
    </row>
    <row r="15" spans="1:18" ht="21" x14ac:dyDescent="0.3">
      <c r="A15" s="8" t="s">
        <v>17</v>
      </c>
      <c r="B15" s="9"/>
      <c r="C15" s="9"/>
      <c r="D15" s="9"/>
      <c r="E15" s="9"/>
      <c r="F15" s="9"/>
      <c r="G15" s="9"/>
      <c r="H15" s="9"/>
      <c r="I15" s="9"/>
      <c r="J15" s="9"/>
      <c r="K15" s="9"/>
      <c r="L15" s="9"/>
      <c r="M15" s="9"/>
      <c r="N15" s="9"/>
      <c r="O15" s="9"/>
      <c r="P15" s="9"/>
      <c r="Q15" s="11">
        <f t="shared" si="1"/>
        <v>0</v>
      </c>
      <c r="R15" s="11" t="e">
        <f>((Q15-MIN($Q$4:$Q$22))/(MAX($Q$4:$Q$22)-MIN($Q$4:Q26))*4)+1</f>
        <v>#DIV/0!</v>
      </c>
    </row>
    <row r="16" spans="1:18" ht="21" x14ac:dyDescent="0.3">
      <c r="A16" s="8" t="s">
        <v>15</v>
      </c>
      <c r="B16" s="9"/>
      <c r="C16" s="9"/>
      <c r="D16" s="9"/>
      <c r="E16" s="9"/>
      <c r="F16" s="9"/>
      <c r="G16" s="9"/>
      <c r="H16" s="9"/>
      <c r="I16" s="9"/>
      <c r="J16" s="9"/>
      <c r="K16" s="9"/>
      <c r="L16" s="9"/>
      <c r="M16" s="9"/>
      <c r="N16" s="9"/>
      <c r="O16" s="9"/>
      <c r="P16" s="9"/>
      <c r="Q16" s="11"/>
      <c r="R16" s="11"/>
    </row>
    <row r="17" spans="1:18" ht="21" x14ac:dyDescent="0.3">
      <c r="A17" s="8" t="s">
        <v>5</v>
      </c>
      <c r="B17" s="9"/>
      <c r="C17" s="9"/>
      <c r="D17" s="9"/>
      <c r="E17" s="9"/>
      <c r="F17" s="9"/>
      <c r="G17" s="9"/>
      <c r="H17" s="9"/>
      <c r="I17" s="9"/>
      <c r="J17" s="9"/>
      <c r="K17" s="9"/>
      <c r="L17" s="9"/>
      <c r="M17" s="9"/>
      <c r="N17" s="9"/>
      <c r="O17" s="9"/>
      <c r="P17" s="9"/>
      <c r="Q17" s="11">
        <f t="shared" si="1"/>
        <v>0</v>
      </c>
      <c r="R17" s="11" t="e">
        <f>((Q17-MIN($Q$4:$Q$22))/(MAX($Q$4:$Q$22)-MIN($Q$4:Q28))*4)+1</f>
        <v>#DIV/0!</v>
      </c>
    </row>
    <row r="18" spans="1:18" ht="21" x14ac:dyDescent="0.3">
      <c r="A18" s="8" t="s">
        <v>2</v>
      </c>
      <c r="B18" s="9"/>
      <c r="C18" s="9"/>
      <c r="D18" s="9"/>
      <c r="E18" s="9"/>
      <c r="F18" s="9"/>
      <c r="G18" s="9"/>
      <c r="H18" s="9"/>
      <c r="I18" s="9"/>
      <c r="J18" s="9"/>
      <c r="K18" s="9"/>
      <c r="L18" s="9"/>
      <c r="M18" s="9"/>
      <c r="N18" s="9"/>
      <c r="O18" s="9"/>
      <c r="P18" s="9"/>
      <c r="Q18" s="11">
        <f t="shared" si="1"/>
        <v>0</v>
      </c>
      <c r="R18" s="11" t="e">
        <f>((Q18-MIN($Q$4:$Q$22))/(MAX($Q$4:$Q$22)-MIN($Q$4:Q29))*4)+1</f>
        <v>#DIV/0!</v>
      </c>
    </row>
    <row r="19" spans="1:18" ht="21" x14ac:dyDescent="0.3">
      <c r="A19" s="8" t="s">
        <v>0</v>
      </c>
      <c r="B19" s="9"/>
      <c r="C19" s="9"/>
      <c r="D19" s="9"/>
      <c r="E19" s="9"/>
      <c r="F19" s="9"/>
      <c r="G19" s="9"/>
      <c r="H19" s="9"/>
      <c r="I19" s="9"/>
      <c r="J19" s="9"/>
      <c r="K19" s="9"/>
      <c r="L19" s="9"/>
      <c r="M19" s="9"/>
      <c r="N19" s="9"/>
      <c r="O19" s="9"/>
      <c r="P19" s="9"/>
      <c r="Q19" s="11">
        <f t="shared" si="1"/>
        <v>0</v>
      </c>
      <c r="R19" s="11" t="e">
        <f>((Q19-MIN($Q$4:$Q$22))/(MAX($Q$4:$Q$22)-MIN($Q$4:Q30))*4)+1</f>
        <v>#DIV/0!</v>
      </c>
    </row>
    <row r="20" spans="1:18" ht="21" x14ac:dyDescent="0.3">
      <c r="A20" s="8" t="s">
        <v>3</v>
      </c>
      <c r="B20" s="9"/>
      <c r="C20" s="9"/>
      <c r="D20" s="9"/>
      <c r="E20" s="9"/>
      <c r="F20" s="9"/>
      <c r="G20" s="9"/>
      <c r="H20" s="9"/>
      <c r="I20" s="9"/>
      <c r="J20" s="9"/>
      <c r="K20" s="9"/>
      <c r="L20" s="9"/>
      <c r="M20" s="9"/>
      <c r="N20" s="9"/>
      <c r="O20" s="9"/>
      <c r="P20" s="9"/>
      <c r="Q20" s="11">
        <f t="shared" si="1"/>
        <v>0</v>
      </c>
      <c r="R20" s="11" t="e">
        <f>((Q20-MIN($Q$4:$Q$22))/(MAX($Q$4:$Q$22)-MIN($Q$4:Q31))*4)+1</f>
        <v>#DIV/0!</v>
      </c>
    </row>
    <row r="21" spans="1:18" ht="21" x14ac:dyDescent="0.3">
      <c r="A21" s="8" t="s">
        <v>19</v>
      </c>
      <c r="B21" s="9"/>
      <c r="C21" s="9"/>
      <c r="D21" s="9"/>
      <c r="E21" s="9"/>
      <c r="F21" s="9"/>
      <c r="G21" s="9"/>
      <c r="H21" s="9"/>
      <c r="I21" s="9"/>
      <c r="J21" s="9"/>
      <c r="K21" s="9"/>
      <c r="L21" s="9"/>
      <c r="M21" s="9"/>
      <c r="N21" s="9"/>
      <c r="O21" s="9"/>
      <c r="P21" s="9"/>
      <c r="Q21" s="11">
        <f t="shared" si="1"/>
        <v>0</v>
      </c>
      <c r="R21" s="11" t="e">
        <f>((Q21-MIN($Q$4:$Q$22))/(MAX($Q$4:$Q$22)-MIN($Q$4:Q33))*4)+1</f>
        <v>#DIV/0!</v>
      </c>
    </row>
    <row r="22" spans="1:18" ht="21" x14ac:dyDescent="0.3">
      <c r="A22" s="8" t="s">
        <v>18</v>
      </c>
      <c r="B22" s="9"/>
      <c r="C22" s="9"/>
      <c r="D22" s="9"/>
      <c r="E22" s="9"/>
      <c r="F22" s="9"/>
      <c r="G22" s="9"/>
      <c r="H22" s="9"/>
      <c r="I22" s="9"/>
      <c r="J22" s="9"/>
      <c r="K22" s="9"/>
      <c r="L22" s="9"/>
      <c r="M22" s="9"/>
      <c r="N22" s="9"/>
      <c r="O22" s="9"/>
      <c r="P22" s="9"/>
      <c r="Q22" s="11">
        <f t="shared" si="1"/>
        <v>0</v>
      </c>
      <c r="R22" s="11" t="e">
        <f>((Q22-MIN($Q$4:$Q$22))/(MAX($Q$4:$Q$22)-MIN($Q$4:Q34))*4)+1</f>
        <v>#DIV/0!</v>
      </c>
    </row>
    <row r="24" spans="1:18" ht="21" x14ac:dyDescent="0.3">
      <c r="E24" s="78"/>
      <c r="F24" s="78"/>
      <c r="G24" s="79" t="s">
        <v>25</v>
      </c>
      <c r="H24" s="79"/>
    </row>
    <row r="25" spans="1:18" ht="21" x14ac:dyDescent="0.7">
      <c r="G25" s="14">
        <v>1</v>
      </c>
      <c r="H25" s="15" t="s">
        <v>26</v>
      </c>
    </row>
    <row r="26" spans="1:18" ht="21" x14ac:dyDescent="0.7">
      <c r="G26" s="14">
        <v>2</v>
      </c>
      <c r="H26" s="15" t="s">
        <v>27</v>
      </c>
    </row>
    <row r="27" spans="1:18" ht="21" x14ac:dyDescent="0.7">
      <c r="G27" s="14">
        <v>3</v>
      </c>
      <c r="H27" s="15" t="s">
        <v>28</v>
      </c>
    </row>
    <row r="28" spans="1:18" ht="21" x14ac:dyDescent="0.7">
      <c r="G28" s="14">
        <v>4</v>
      </c>
      <c r="H28" s="15" t="s">
        <v>29</v>
      </c>
    </row>
    <row r="29" spans="1:18" ht="21" x14ac:dyDescent="0.7">
      <c r="G29" s="14">
        <v>5</v>
      </c>
      <c r="H29" s="15" t="s">
        <v>30</v>
      </c>
    </row>
  </sheetData>
  <mergeCells count="2">
    <mergeCell ref="E24:F24"/>
    <mergeCell ref="G24:H24"/>
  </mergeCells>
  <conditionalFormatting sqref="E24">
    <cfRule type="colorScale" priority="61">
      <colorScale>
        <cfvo type="min"/>
        <cfvo type="max"/>
        <color theme="9" tint="0.79998168889431442"/>
        <color theme="9" tint="-0.249977111117893"/>
      </colorScale>
    </cfRule>
    <cfRule type="colorScale" priority="62">
      <colorScale>
        <cfvo type="min"/>
        <cfvo type="max"/>
        <color rgb="FFFF7128"/>
        <color rgb="FFFFEF9C"/>
      </colorScale>
    </cfRule>
    <cfRule type="colorScale" priority="63">
      <colorScale>
        <cfvo type="min"/>
        <cfvo type="max"/>
        <color rgb="FF63BE7B"/>
        <color rgb="FFFFEF9C"/>
      </colorScale>
    </cfRule>
  </conditionalFormatting>
  <conditionalFormatting sqref="G25:G29">
    <cfRule type="colorScale" priority="55">
      <colorScale>
        <cfvo type="min"/>
        <cfvo type="max"/>
        <color theme="9" tint="0.79998168889431442"/>
        <color theme="9" tint="-0.249977111117893"/>
      </colorScale>
    </cfRule>
    <cfRule type="colorScale" priority="56">
      <colorScale>
        <cfvo type="min"/>
        <cfvo type="max"/>
        <color rgb="FFFF7128"/>
        <color rgb="FFFFEF9C"/>
      </colorScale>
    </cfRule>
    <cfRule type="colorScale" priority="57">
      <colorScale>
        <cfvo type="min"/>
        <cfvo type="max"/>
        <color rgb="FF63BE7B"/>
        <color rgb="FFFFEF9C"/>
      </colorScale>
    </cfRule>
    <cfRule type="colorScale" priority="59">
      <colorScale>
        <cfvo type="min"/>
        <cfvo type="max"/>
        <color rgb="FFFF7128"/>
        <color rgb="FFFFEF9C"/>
      </colorScale>
    </cfRule>
    <cfRule type="colorScale" priority="60">
      <colorScale>
        <cfvo type="min"/>
        <cfvo type="max"/>
        <color rgb="FF63BE7B"/>
        <color rgb="FFFFEF9C"/>
      </colorScale>
    </cfRule>
  </conditionalFormatting>
  <conditionalFormatting sqref="H26:H29">
    <cfRule type="colorScale" priority="52">
      <colorScale>
        <cfvo type="min"/>
        <cfvo type="max"/>
        <color theme="9" tint="0.79998168889431442"/>
        <color theme="9" tint="-0.249977111117893"/>
      </colorScale>
    </cfRule>
    <cfRule type="colorScale" priority="53">
      <colorScale>
        <cfvo type="min"/>
        <cfvo type="max"/>
        <color rgb="FFFF7128"/>
        <color rgb="FFFFEF9C"/>
      </colorScale>
    </cfRule>
    <cfRule type="colorScale" priority="54">
      <colorScale>
        <cfvo type="min"/>
        <cfvo type="max"/>
        <color rgb="FF63BE7B"/>
        <color rgb="FFFFEF9C"/>
      </colorScale>
    </cfRule>
  </conditionalFormatting>
  <conditionalFormatting sqref="H25">
    <cfRule type="colorScale" priority="49">
      <colorScale>
        <cfvo type="min"/>
        <cfvo type="max"/>
        <color theme="9" tint="0.79998168889431442"/>
        <color theme="9" tint="-0.249977111117893"/>
      </colorScale>
    </cfRule>
    <cfRule type="colorScale" priority="50">
      <colorScale>
        <cfvo type="min"/>
        <cfvo type="max"/>
        <color rgb="FFFF7128"/>
        <color rgb="FFFFEF9C"/>
      </colorScale>
    </cfRule>
    <cfRule type="colorScale" priority="51">
      <colorScale>
        <cfvo type="min"/>
        <cfvo type="max"/>
        <color rgb="FF63BE7B"/>
        <color rgb="FFFFEF9C"/>
      </colorScale>
    </cfRule>
  </conditionalFormatting>
  <conditionalFormatting sqref="G25:G29">
    <cfRule type="colorScale" priority="58">
      <colorScale>
        <cfvo type="min"/>
        <cfvo type="max"/>
        <color theme="9" tint="0.79998168889431442"/>
        <color theme="9" tint="-0.249977111117893"/>
      </colorScale>
    </cfRule>
  </conditionalFormatting>
  <conditionalFormatting sqref="G24">
    <cfRule type="colorScale" priority="46">
      <colorScale>
        <cfvo type="min"/>
        <cfvo type="max"/>
        <color theme="9" tint="0.79998168889431442"/>
        <color theme="9" tint="-0.249977111117893"/>
      </colorScale>
    </cfRule>
    <cfRule type="colorScale" priority="47">
      <colorScale>
        <cfvo type="min"/>
        <cfvo type="max"/>
        <color rgb="FFFF7128"/>
        <color rgb="FFFFEF9C"/>
      </colorScale>
    </cfRule>
    <cfRule type="colorScale" priority="48">
      <colorScale>
        <cfvo type="min"/>
        <cfvo type="max"/>
        <color rgb="FF63BE7B"/>
        <color rgb="FFFFEF9C"/>
      </colorScale>
    </cfRule>
  </conditionalFormatting>
  <conditionalFormatting sqref="B4:B22">
    <cfRule type="colorScale" priority="74">
      <colorScale>
        <cfvo type="min"/>
        <cfvo type="max"/>
        <color theme="9" tint="0.79998168889431442"/>
        <color theme="9" tint="-0.249977111117893"/>
      </colorScale>
    </cfRule>
  </conditionalFormatting>
  <conditionalFormatting sqref="C4:C22">
    <cfRule type="colorScale" priority="76">
      <colorScale>
        <cfvo type="min"/>
        <cfvo type="max"/>
        <color theme="9" tint="0.79998168889431442"/>
        <color theme="9" tint="-0.249977111117893"/>
      </colorScale>
    </cfRule>
  </conditionalFormatting>
  <conditionalFormatting sqref="D4:P22">
    <cfRule type="colorScale" priority="78">
      <colorScale>
        <cfvo type="min"/>
        <cfvo type="max"/>
        <color theme="9" tint="0.79998168889431442"/>
        <color theme="9" tint="-0.249977111117893"/>
      </colorScale>
    </cfRule>
  </conditionalFormatting>
  <conditionalFormatting sqref="R4:R22">
    <cfRule type="colorScale" priority="80">
      <colorScale>
        <cfvo type="min"/>
        <cfvo type="max"/>
        <color theme="9" tint="0.79998168889431442"/>
        <color theme="9" tint="-0.249977111117893"/>
      </colorScale>
    </cfRule>
  </conditionalFormatting>
  <conditionalFormatting sqref="Q4:Q22">
    <cfRule type="colorScale" priority="82">
      <colorScale>
        <cfvo type="min"/>
        <cfvo type="max"/>
        <color theme="9" tint="0.79998168889431442"/>
        <color theme="9" tint="-0.249977111117893"/>
      </colorScale>
    </cfRule>
  </conditionalFormatting>
  <dataValidations count="1">
    <dataValidation type="list" allowBlank="1" showInputMessage="1" showErrorMessage="1" sqref="B4:P22">
      <formula1>$G$25:$G$29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Q22"/>
  <sheetViews>
    <sheetView rightToLeft="1" zoomScale="115" zoomScaleNormal="115" workbookViewId="0">
      <pane ySplit="2" topLeftCell="A3" activePane="bottomLeft" state="frozen"/>
      <selection activeCell="L5" sqref="L5"/>
      <selection pane="bottomLeft" activeCell="C3" sqref="C3:E12"/>
    </sheetView>
  </sheetViews>
  <sheetFormatPr defaultColWidth="9" defaultRowHeight="16.8" x14ac:dyDescent="0.5"/>
  <cols>
    <col min="1" max="1" width="41.33203125" style="29" customWidth="1"/>
    <col min="2" max="2" width="14.33203125" style="29" customWidth="1"/>
    <col min="3" max="3" width="6" style="29" customWidth="1"/>
    <col min="4" max="4" width="6.6640625" style="29" customWidth="1"/>
    <col min="5" max="5" width="6.88671875" style="29" customWidth="1"/>
    <col min="6" max="8" width="5.6640625" style="29" customWidth="1"/>
    <col min="9" max="9" width="23.6640625" style="29" customWidth="1"/>
    <col min="10" max="13" width="5.6640625" style="29" customWidth="1"/>
    <col min="14" max="16" width="6.33203125" style="29" customWidth="1"/>
    <col min="17" max="17" width="44" style="16" customWidth="1"/>
    <col min="18" max="16384" width="9" style="16"/>
  </cols>
  <sheetData>
    <row r="1" spans="1:17" ht="21.75" customHeight="1" x14ac:dyDescent="0.7">
      <c r="A1" s="82" t="s">
        <v>31</v>
      </c>
      <c r="B1" s="83" t="s">
        <v>32</v>
      </c>
      <c r="C1" s="85" t="s">
        <v>33</v>
      </c>
      <c r="D1" s="85"/>
      <c r="E1" s="85"/>
      <c r="F1" s="86" t="s">
        <v>34</v>
      </c>
      <c r="G1" s="86"/>
      <c r="H1" s="86"/>
      <c r="I1" s="86"/>
      <c r="J1" s="87" t="s">
        <v>35</v>
      </c>
      <c r="K1" s="88"/>
      <c r="L1" s="88"/>
      <c r="M1" s="89"/>
      <c r="N1" s="80" t="s">
        <v>36</v>
      </c>
      <c r="O1" s="81"/>
      <c r="P1" s="81"/>
      <c r="Q1" s="82" t="s">
        <v>37</v>
      </c>
    </row>
    <row r="2" spans="1:17" ht="21" x14ac:dyDescent="0.7">
      <c r="A2" s="82"/>
      <c r="B2" s="84"/>
      <c r="C2" s="17" t="s">
        <v>38</v>
      </c>
      <c r="D2" s="17" t="s">
        <v>39</v>
      </c>
      <c r="E2" s="17" t="s">
        <v>40</v>
      </c>
      <c r="F2" s="18" t="s">
        <v>38</v>
      </c>
      <c r="G2" s="18" t="s">
        <v>39</v>
      </c>
      <c r="H2" s="18" t="s">
        <v>40</v>
      </c>
      <c r="I2" s="18" t="s">
        <v>41</v>
      </c>
      <c r="J2" s="19" t="s">
        <v>38</v>
      </c>
      <c r="K2" s="19" t="s">
        <v>39</v>
      </c>
      <c r="L2" s="19" t="s">
        <v>40</v>
      </c>
      <c r="M2" s="19" t="s">
        <v>41</v>
      </c>
      <c r="N2" s="20" t="s">
        <v>38</v>
      </c>
      <c r="O2" s="20" t="s">
        <v>39</v>
      </c>
      <c r="P2" s="20" t="s">
        <v>40</v>
      </c>
      <c r="Q2" s="82"/>
    </row>
    <row r="3" spans="1:17" ht="21" x14ac:dyDescent="0.7">
      <c r="A3" s="30" t="s">
        <v>12</v>
      </c>
      <c r="B3" s="21"/>
      <c r="C3" s="26" t="e">
        <f>#REF!</f>
        <v>#REF!</v>
      </c>
      <c r="D3" s="26" t="e">
        <f>#REF!</f>
        <v>#REF!</v>
      </c>
      <c r="E3" s="26" t="e">
        <f>#REF!</f>
        <v>#REF!</v>
      </c>
      <c r="F3" s="22">
        <f>'[1]مدیریت استراتژیک'!C9</f>
        <v>1</v>
      </c>
      <c r="G3" s="22">
        <f>'[1]مدیریت استراتژیک'!D9</f>
        <v>3</v>
      </c>
      <c r="H3" s="22">
        <f>'[1]مدیریت استراتژیک'!E9</f>
        <v>0</v>
      </c>
      <c r="I3" s="22" t="e">
        <f t="shared" ref="I3:I16" si="0">SUMPRODUCT(C3:E3,F3:H3)</f>
        <v>#REF!</v>
      </c>
      <c r="J3" s="23">
        <f>F3</f>
        <v>1</v>
      </c>
      <c r="K3" s="23">
        <f>G3</f>
        <v>3</v>
      </c>
      <c r="L3" s="23">
        <v>3</v>
      </c>
      <c r="M3" s="27" t="e">
        <f t="shared" ref="M3:M16" si="1">SUMPRODUCT(C3:E3,J3:L3)</f>
        <v>#REF!</v>
      </c>
      <c r="N3" s="24" t="str">
        <f t="shared" ref="N3:P22" si="2">IF(J3-F3&gt;0,"*","")</f>
        <v/>
      </c>
      <c r="O3" s="24" t="str">
        <f t="shared" si="2"/>
        <v/>
      </c>
      <c r="P3" s="24" t="str">
        <f t="shared" si="2"/>
        <v>*</v>
      </c>
      <c r="Q3" s="25"/>
    </row>
    <row r="4" spans="1:17" ht="21" x14ac:dyDescent="0.7">
      <c r="A4" s="30" t="s">
        <v>10</v>
      </c>
      <c r="B4" s="21"/>
      <c r="C4" s="26" t="e">
        <f>#REF!</f>
        <v>#REF!</v>
      </c>
      <c r="D4" s="26" t="e">
        <f>#REF!</f>
        <v>#REF!</v>
      </c>
      <c r="E4" s="26" t="e">
        <f>#REF!</f>
        <v>#REF!</v>
      </c>
      <c r="F4" s="22">
        <f>'[1]توسعه کسب‌وکار'!C9</f>
        <v>0</v>
      </c>
      <c r="G4" s="22">
        <f>'[1]توسعه کسب‌وکار'!D9</f>
        <v>3</v>
      </c>
      <c r="H4" s="22">
        <f>'[1]توسعه کسب‌وکار'!E9</f>
        <v>0</v>
      </c>
      <c r="I4" s="22" t="e">
        <f t="shared" si="0"/>
        <v>#REF!</v>
      </c>
      <c r="J4" s="23">
        <v>2</v>
      </c>
      <c r="K4" s="23">
        <v>2</v>
      </c>
      <c r="L4" s="23">
        <v>1</v>
      </c>
      <c r="M4" s="27" t="e">
        <f t="shared" si="1"/>
        <v>#REF!</v>
      </c>
      <c r="N4" s="24" t="str">
        <f t="shared" si="2"/>
        <v>*</v>
      </c>
      <c r="O4" s="24" t="str">
        <f t="shared" si="2"/>
        <v/>
      </c>
      <c r="P4" s="24" t="str">
        <f t="shared" si="2"/>
        <v>*</v>
      </c>
      <c r="Q4" s="25"/>
    </row>
    <row r="5" spans="1:17" ht="21" x14ac:dyDescent="0.7">
      <c r="A5" s="30" t="s">
        <v>9</v>
      </c>
      <c r="B5" s="21"/>
      <c r="C5" s="26" t="e">
        <f>#REF!</f>
        <v>#REF!</v>
      </c>
      <c r="D5" s="26" t="e">
        <f>#REF!</f>
        <v>#REF!</v>
      </c>
      <c r="E5" s="26" t="e">
        <f>#REF!</f>
        <v>#REF!</v>
      </c>
      <c r="F5" s="22">
        <f>'[1]مدیریت معماری سازمانی'!C9</f>
        <v>1</v>
      </c>
      <c r="G5" s="22">
        <f>'[1]مدیریت معماری سازمانی'!D9</f>
        <v>3</v>
      </c>
      <c r="H5" s="22">
        <f>'[1]مدیریت معماری سازمانی'!E9</f>
        <v>1</v>
      </c>
      <c r="I5" s="22" t="e">
        <f t="shared" si="0"/>
        <v>#REF!</v>
      </c>
      <c r="J5" s="23">
        <f>F5</f>
        <v>1</v>
      </c>
      <c r="K5" s="23">
        <v>2</v>
      </c>
      <c r="L5" s="23">
        <f>H5</f>
        <v>1</v>
      </c>
      <c r="M5" s="27" t="e">
        <f t="shared" si="1"/>
        <v>#REF!</v>
      </c>
      <c r="N5" s="24" t="str">
        <f t="shared" si="2"/>
        <v/>
      </c>
      <c r="O5" s="24" t="str">
        <f t="shared" si="2"/>
        <v/>
      </c>
      <c r="P5" s="24" t="str">
        <f t="shared" si="2"/>
        <v/>
      </c>
      <c r="Q5" s="25"/>
    </row>
    <row r="6" spans="1:17" ht="21" x14ac:dyDescent="0.7">
      <c r="A6" s="30" t="s">
        <v>11</v>
      </c>
      <c r="B6" s="21"/>
      <c r="C6" s="26" t="e">
        <f>#REF!</f>
        <v>#REF!</v>
      </c>
      <c r="D6" s="26" t="e">
        <f>#REF!</f>
        <v>#REF!</v>
      </c>
      <c r="E6" s="26" t="e">
        <f>#REF!</f>
        <v>#REF!</v>
      </c>
      <c r="F6" s="22">
        <f>'[1]مدیریت فرآیندهای کسب‌وکار'!C9</f>
        <v>3</v>
      </c>
      <c r="G6" s="22">
        <f>'[1]مدیریت فرآیندهای کسب‌وکار'!D9</f>
        <v>3</v>
      </c>
      <c r="H6" s="22">
        <f>'[1]مدیریت فرآیندهای کسب‌وکار'!E9</f>
        <v>1</v>
      </c>
      <c r="I6" s="22" t="e">
        <f t="shared" si="0"/>
        <v>#REF!</v>
      </c>
      <c r="J6" s="23">
        <v>2</v>
      </c>
      <c r="K6" s="23">
        <f>G6</f>
        <v>3</v>
      </c>
      <c r="L6" s="23">
        <v>1</v>
      </c>
      <c r="M6" s="27" t="e">
        <f t="shared" si="1"/>
        <v>#REF!</v>
      </c>
      <c r="N6" s="24" t="str">
        <f t="shared" si="2"/>
        <v/>
      </c>
      <c r="O6" s="24" t="str">
        <f t="shared" si="2"/>
        <v/>
      </c>
      <c r="P6" s="24" t="str">
        <f t="shared" si="2"/>
        <v/>
      </c>
      <c r="Q6" s="25"/>
    </row>
    <row r="7" spans="1:17" ht="21" x14ac:dyDescent="0.7">
      <c r="A7" s="30" t="s">
        <v>13</v>
      </c>
      <c r="B7" s="21"/>
      <c r="C7" s="26" t="e">
        <f>#REF!</f>
        <v>#REF!</v>
      </c>
      <c r="D7" s="26" t="e">
        <f>#REF!</f>
        <v>#REF!</v>
      </c>
      <c r="E7" s="26" t="e">
        <f>#REF!</f>
        <v>#REF!</v>
      </c>
      <c r="F7" s="22">
        <f>'[1]مدیریت کیفیت سازمانی'!C9</f>
        <v>3</v>
      </c>
      <c r="G7" s="22">
        <f>'[1]مدیریت کیفیت سازمانی'!D9</f>
        <v>3</v>
      </c>
      <c r="H7" s="22">
        <f>'[1]مدیریت کیفیت سازمانی'!E9</f>
        <v>0</v>
      </c>
      <c r="I7" s="22" t="e">
        <f t="shared" si="0"/>
        <v>#REF!</v>
      </c>
      <c r="J7" s="23">
        <v>2</v>
      </c>
      <c r="K7" s="23">
        <f>G7</f>
        <v>3</v>
      </c>
      <c r="L7" s="23">
        <v>2</v>
      </c>
      <c r="M7" s="27" t="e">
        <f t="shared" si="1"/>
        <v>#REF!</v>
      </c>
      <c r="N7" s="24" t="str">
        <f t="shared" si="2"/>
        <v/>
      </c>
      <c r="O7" s="24" t="str">
        <f t="shared" si="2"/>
        <v/>
      </c>
      <c r="P7" s="24" t="str">
        <f t="shared" si="2"/>
        <v>*</v>
      </c>
      <c r="Q7" s="25"/>
    </row>
    <row r="8" spans="1:17" ht="21" x14ac:dyDescent="0.7">
      <c r="A8" s="30" t="s">
        <v>8</v>
      </c>
      <c r="B8" s="21"/>
      <c r="C8" s="26" t="e">
        <f>#REF!</f>
        <v>#REF!</v>
      </c>
      <c r="D8" s="26" t="e">
        <f>#REF!</f>
        <v>#REF!</v>
      </c>
      <c r="E8" s="26" t="e">
        <f>#REF!</f>
        <v>#REF!</v>
      </c>
      <c r="F8" s="22">
        <f>'[1]مدیریت طرح و پروژه'!C9</f>
        <v>3</v>
      </c>
      <c r="G8" s="22">
        <f>'[1]مدیریت طرح و پروژه'!D9</f>
        <v>3</v>
      </c>
      <c r="H8" s="22">
        <f>'[1]مدیریت طرح و پروژه'!E9</f>
        <v>3</v>
      </c>
      <c r="I8" s="22" t="e">
        <f t="shared" si="0"/>
        <v>#REF!</v>
      </c>
      <c r="J8" s="23">
        <v>3</v>
      </c>
      <c r="K8" s="23">
        <v>3</v>
      </c>
      <c r="L8" s="23">
        <f>H8</f>
        <v>3</v>
      </c>
      <c r="M8" s="27" t="e">
        <f t="shared" si="1"/>
        <v>#REF!</v>
      </c>
      <c r="N8" s="24" t="str">
        <f t="shared" si="2"/>
        <v/>
      </c>
      <c r="O8" s="24" t="str">
        <f t="shared" si="2"/>
        <v/>
      </c>
      <c r="P8" s="24" t="str">
        <f t="shared" si="2"/>
        <v/>
      </c>
      <c r="Q8" s="28"/>
    </row>
    <row r="9" spans="1:17" ht="21" x14ac:dyDescent="0.7">
      <c r="A9" s="30" t="s">
        <v>4</v>
      </c>
      <c r="B9" s="21"/>
      <c r="C9" s="26" t="e">
        <f>#REF!</f>
        <v>#REF!</v>
      </c>
      <c r="D9" s="26" t="e">
        <f>#REF!</f>
        <v>#REF!</v>
      </c>
      <c r="E9" s="26" t="e">
        <f>#REF!</f>
        <v>#REF!</v>
      </c>
      <c r="F9" s="22">
        <f>'[1]مدیریت کارایی سازمانی'!C9</f>
        <v>2</v>
      </c>
      <c r="G9" s="22">
        <f>'[1]مدیریت کارایی سازمانی'!D9</f>
        <v>3</v>
      </c>
      <c r="H9" s="22">
        <f>'[1]مدیریت کارایی سازمانی'!E9</f>
        <v>1</v>
      </c>
      <c r="I9" s="22" t="e">
        <f t="shared" si="0"/>
        <v>#REF!</v>
      </c>
      <c r="J9" s="23">
        <f>F9</f>
        <v>2</v>
      </c>
      <c r="K9" s="23">
        <f t="shared" ref="K9:L12" si="3">G9</f>
        <v>3</v>
      </c>
      <c r="L9" s="23">
        <f t="shared" si="3"/>
        <v>1</v>
      </c>
      <c r="M9" s="23" t="e">
        <f t="shared" si="1"/>
        <v>#REF!</v>
      </c>
      <c r="N9" s="24" t="str">
        <f t="shared" si="2"/>
        <v/>
      </c>
      <c r="O9" s="24" t="str">
        <f t="shared" si="2"/>
        <v/>
      </c>
      <c r="P9" s="24" t="str">
        <f t="shared" si="2"/>
        <v/>
      </c>
      <c r="Q9" s="25"/>
    </row>
    <row r="10" spans="1:17" ht="21" x14ac:dyDescent="0.7">
      <c r="A10" s="30" t="s">
        <v>16</v>
      </c>
      <c r="B10" s="21"/>
      <c r="C10" s="26" t="e">
        <f>#REF!</f>
        <v>#REF!</v>
      </c>
      <c r="D10" s="26" t="e">
        <f>#REF!</f>
        <v>#REF!</v>
      </c>
      <c r="E10" s="26" t="e">
        <f>#REF!</f>
        <v>#REF!</v>
      </c>
      <c r="F10" s="22">
        <f>'[1]مدیریت دانش و نوآوری'!C9</f>
        <v>2</v>
      </c>
      <c r="G10" s="22">
        <f>'[1]مدیریت دانش و نوآوری'!D9</f>
        <v>3</v>
      </c>
      <c r="H10" s="22">
        <f>'[1]مدیریت دانش و نوآوری'!E9</f>
        <v>2</v>
      </c>
      <c r="I10" s="22" t="e">
        <f t="shared" si="0"/>
        <v>#REF!</v>
      </c>
      <c r="J10" s="23">
        <f t="shared" ref="J10:J12" si="4">F10</f>
        <v>2</v>
      </c>
      <c r="K10" s="23">
        <f t="shared" si="3"/>
        <v>3</v>
      </c>
      <c r="L10" s="23">
        <f t="shared" si="3"/>
        <v>2</v>
      </c>
      <c r="M10" s="23" t="e">
        <f t="shared" si="1"/>
        <v>#REF!</v>
      </c>
      <c r="N10" s="24" t="str">
        <f t="shared" si="2"/>
        <v/>
      </c>
      <c r="O10" s="24" t="str">
        <f t="shared" si="2"/>
        <v/>
      </c>
      <c r="P10" s="24" t="str">
        <f t="shared" si="2"/>
        <v/>
      </c>
      <c r="Q10" s="28"/>
    </row>
    <row r="11" spans="1:17" ht="21" x14ac:dyDescent="0.7">
      <c r="A11" s="30" t="s">
        <v>14</v>
      </c>
      <c r="B11" s="21"/>
      <c r="C11" s="26" t="e">
        <f>#REF!</f>
        <v>#REF!</v>
      </c>
      <c r="D11" s="26" t="e">
        <f>#REF!</f>
        <v>#REF!</v>
      </c>
      <c r="E11" s="26" t="e">
        <f>#REF!</f>
        <v>#REF!</v>
      </c>
      <c r="F11" s="22">
        <f>'[1]مدیریت مخاطرات'!C9</f>
        <v>0</v>
      </c>
      <c r="G11" s="22">
        <f>'[1]مدیریت مخاطرات'!D9</f>
        <v>1</v>
      </c>
      <c r="H11" s="22">
        <f>'[1]مدیریت مخاطرات'!E9</f>
        <v>0</v>
      </c>
      <c r="I11" s="22" t="e">
        <f t="shared" si="0"/>
        <v>#REF!</v>
      </c>
      <c r="J11" s="23">
        <f t="shared" si="4"/>
        <v>0</v>
      </c>
      <c r="K11" s="23">
        <f t="shared" si="3"/>
        <v>1</v>
      </c>
      <c r="L11" s="23">
        <f t="shared" si="3"/>
        <v>0</v>
      </c>
      <c r="M11" s="23" t="e">
        <f t="shared" si="1"/>
        <v>#REF!</v>
      </c>
      <c r="N11" s="24" t="str">
        <f t="shared" si="2"/>
        <v/>
      </c>
      <c r="O11" s="24" t="str">
        <f t="shared" si="2"/>
        <v/>
      </c>
      <c r="P11" s="24" t="str">
        <f t="shared" si="2"/>
        <v/>
      </c>
      <c r="Q11" s="25"/>
    </row>
    <row r="12" spans="1:17" ht="21" x14ac:dyDescent="0.7">
      <c r="A12" s="30" t="s">
        <v>7</v>
      </c>
      <c r="B12" s="21"/>
      <c r="C12" s="26" t="e">
        <f>#REF!</f>
        <v>#REF!</v>
      </c>
      <c r="D12" s="26" t="e">
        <f>#REF!</f>
        <v>#REF!</v>
      </c>
      <c r="E12" s="26" t="e">
        <f>#REF!</f>
        <v>#REF!</v>
      </c>
      <c r="F12" s="22">
        <f>'[1]مدیریت ممیزی و تطابق'!C9</f>
        <v>2</v>
      </c>
      <c r="G12" s="22">
        <f>'[1]مدیریت ممیزی و تطابق'!D9</f>
        <v>2</v>
      </c>
      <c r="H12" s="22">
        <f>'[1]مدیریت ممیزی و تطابق'!E9</f>
        <v>0</v>
      </c>
      <c r="I12" s="22" t="e">
        <f t="shared" si="0"/>
        <v>#REF!</v>
      </c>
      <c r="J12" s="23">
        <f t="shared" si="4"/>
        <v>2</v>
      </c>
      <c r="K12" s="23">
        <f t="shared" si="3"/>
        <v>2</v>
      </c>
      <c r="L12" s="23">
        <f t="shared" si="3"/>
        <v>0</v>
      </c>
      <c r="M12" s="23" t="e">
        <f t="shared" si="1"/>
        <v>#REF!</v>
      </c>
      <c r="N12" s="24" t="str">
        <f t="shared" si="2"/>
        <v/>
      </c>
      <c r="O12" s="24" t="str">
        <f t="shared" si="2"/>
        <v/>
      </c>
      <c r="P12" s="24" t="str">
        <f t="shared" si="2"/>
        <v/>
      </c>
      <c r="Q12" s="25"/>
    </row>
    <row r="13" spans="1:17" ht="21" x14ac:dyDescent="0.7">
      <c r="A13" s="30" t="s">
        <v>6</v>
      </c>
      <c r="B13" s="21"/>
      <c r="C13" s="26" t="e">
        <f>#REF!</f>
        <v>#REF!</v>
      </c>
      <c r="D13" s="26" t="e">
        <f>#REF!</f>
        <v>#REF!</v>
      </c>
      <c r="E13" s="26" t="e">
        <f>#REF!</f>
        <v>#REF!</v>
      </c>
      <c r="F13" s="22">
        <f>'[1]مدیریت تغییرات سازمانی'!C9</f>
        <v>0</v>
      </c>
      <c r="G13" s="22">
        <f>'[1]مدیریت تغییرات سازمانی'!D9</f>
        <v>0</v>
      </c>
      <c r="H13" s="22">
        <f>'[1]مدیریت تغییرات سازمانی'!E9</f>
        <v>0</v>
      </c>
      <c r="I13" s="22" t="e">
        <f t="shared" si="0"/>
        <v>#REF!</v>
      </c>
      <c r="J13" s="23">
        <v>3</v>
      </c>
      <c r="K13" s="23">
        <v>3</v>
      </c>
      <c r="L13" s="23">
        <v>1</v>
      </c>
      <c r="M13" s="27" t="e">
        <f t="shared" si="1"/>
        <v>#REF!</v>
      </c>
      <c r="N13" s="24" t="str">
        <f t="shared" si="2"/>
        <v>*</v>
      </c>
      <c r="O13" s="24" t="str">
        <f t="shared" si="2"/>
        <v>*</v>
      </c>
      <c r="P13" s="24" t="str">
        <f t="shared" si="2"/>
        <v>*</v>
      </c>
      <c r="Q13" s="25"/>
    </row>
    <row r="14" spans="1:17" ht="21" x14ac:dyDescent="0.7">
      <c r="A14" s="30" t="s">
        <v>17</v>
      </c>
      <c r="B14" s="21"/>
      <c r="C14" s="26" t="e">
        <f>#REF!</f>
        <v>#REF!</v>
      </c>
      <c r="D14" s="26" t="e">
        <f>#REF!</f>
        <v>#REF!</v>
      </c>
      <c r="E14" s="26" t="e">
        <f>#REF!</f>
        <v>#REF!</v>
      </c>
      <c r="F14" s="22">
        <f>'[1]مدیریت هولدینگ'!C9</f>
        <v>0</v>
      </c>
      <c r="G14" s="22">
        <f>'[1]مدیریت هولدینگ'!D9</f>
        <v>0</v>
      </c>
      <c r="H14" s="22">
        <f>'[1]مدیریت هولدینگ'!E9</f>
        <v>0</v>
      </c>
      <c r="I14" s="22" t="e">
        <f t="shared" si="0"/>
        <v>#REF!</v>
      </c>
      <c r="J14" s="23">
        <v>1</v>
      </c>
      <c r="K14" s="23">
        <v>1</v>
      </c>
      <c r="L14" s="23">
        <v>0</v>
      </c>
      <c r="M14" s="27" t="e">
        <f t="shared" si="1"/>
        <v>#REF!</v>
      </c>
      <c r="N14" s="24" t="str">
        <f t="shared" si="2"/>
        <v>*</v>
      </c>
      <c r="O14" s="24" t="str">
        <f t="shared" si="2"/>
        <v>*</v>
      </c>
      <c r="P14" s="24" t="str">
        <f t="shared" si="2"/>
        <v/>
      </c>
      <c r="Q14" s="25"/>
    </row>
    <row r="15" spans="1:17" ht="21" x14ac:dyDescent="0.7">
      <c r="A15" s="30" t="s">
        <v>15</v>
      </c>
      <c r="B15" s="21"/>
      <c r="C15" s="26" t="e">
        <f>#REF!</f>
        <v>#REF!</v>
      </c>
      <c r="D15" s="26" t="e">
        <f>#REF!</f>
        <v>#REF!</v>
      </c>
      <c r="E15" s="26" t="e">
        <f>#REF!</f>
        <v>#REF!</v>
      </c>
      <c r="F15" s="22">
        <f>[1]بودجه‌ریزی!C9</f>
        <v>1</v>
      </c>
      <c r="G15" s="22">
        <f>[1]بودجه‌ریزی!D9</f>
        <v>3</v>
      </c>
      <c r="H15" s="22">
        <f>[1]بودجه‌ریزی!E9</f>
        <v>1</v>
      </c>
      <c r="I15" s="22" t="e">
        <f t="shared" si="0"/>
        <v>#REF!</v>
      </c>
      <c r="J15" s="23">
        <v>1</v>
      </c>
      <c r="K15" s="23">
        <v>2</v>
      </c>
      <c r="L15" s="23">
        <v>2</v>
      </c>
      <c r="M15" s="23" t="e">
        <f t="shared" si="1"/>
        <v>#REF!</v>
      </c>
      <c r="N15" s="24" t="str">
        <f t="shared" si="2"/>
        <v/>
      </c>
      <c r="O15" s="24" t="str">
        <f t="shared" si="2"/>
        <v/>
      </c>
      <c r="P15" s="24" t="str">
        <f t="shared" si="2"/>
        <v>*</v>
      </c>
      <c r="Q15" s="25"/>
    </row>
    <row r="16" spans="1:17" ht="21" x14ac:dyDescent="0.7">
      <c r="A16" s="30" t="s">
        <v>5</v>
      </c>
      <c r="B16" s="21"/>
      <c r="C16" s="26" t="e">
        <f>#REF!</f>
        <v>#REF!</v>
      </c>
      <c r="D16" s="26" t="e">
        <f>#REF!</f>
        <v>#REF!</v>
      </c>
      <c r="E16" s="26" t="e">
        <f>#REF!</f>
        <v>#REF!</v>
      </c>
      <c r="F16" s="22">
        <f>'[1]مدیریت تاب‌آوری کسب‌وکار'!C9</f>
        <v>2</v>
      </c>
      <c r="G16" s="22">
        <f>'[1]مدیریت تاب‌آوری کسب‌وکار'!D9</f>
        <v>1</v>
      </c>
      <c r="H16" s="22">
        <f>'[1]مدیریت تاب‌آوری کسب‌وکار'!E9</f>
        <v>0</v>
      </c>
      <c r="I16" s="22" t="e">
        <f t="shared" si="0"/>
        <v>#REF!</v>
      </c>
      <c r="J16" s="23">
        <v>2</v>
      </c>
      <c r="K16" s="23">
        <v>2</v>
      </c>
      <c r="L16" s="23">
        <v>1</v>
      </c>
      <c r="M16" s="27" t="e">
        <f t="shared" si="1"/>
        <v>#REF!</v>
      </c>
      <c r="N16" s="24" t="str">
        <f t="shared" si="2"/>
        <v/>
      </c>
      <c r="O16" s="24" t="str">
        <f t="shared" si="2"/>
        <v>*</v>
      </c>
      <c r="P16" s="24" t="str">
        <f t="shared" si="2"/>
        <v>*</v>
      </c>
      <c r="Q16" s="25"/>
    </row>
    <row r="17" spans="1:17" ht="21" x14ac:dyDescent="0.7">
      <c r="A17" s="30" t="s">
        <v>2</v>
      </c>
      <c r="B17" s="21"/>
      <c r="C17" s="26" t="e">
        <f>#REF!</f>
        <v>#REF!</v>
      </c>
      <c r="D17" s="26" t="e">
        <f>#REF!</f>
        <v>#REF!</v>
      </c>
      <c r="E17" s="26" t="e">
        <f>#REF!</f>
        <v>#REF!</v>
      </c>
      <c r="F17" s="22"/>
      <c r="G17" s="22"/>
      <c r="H17" s="22"/>
      <c r="I17" s="22"/>
      <c r="J17" s="23"/>
      <c r="K17" s="23"/>
      <c r="L17" s="23"/>
      <c r="M17" s="23"/>
      <c r="N17" s="24"/>
      <c r="O17" s="24"/>
      <c r="P17" s="24"/>
      <c r="Q17" s="25"/>
    </row>
    <row r="18" spans="1:17" ht="21" x14ac:dyDescent="0.7">
      <c r="A18" s="30" t="s">
        <v>0</v>
      </c>
      <c r="B18" s="21"/>
      <c r="C18" s="26" t="e">
        <f>#REF!</f>
        <v>#REF!</v>
      </c>
      <c r="D18" s="26" t="e">
        <f>#REF!</f>
        <v>#REF!</v>
      </c>
      <c r="E18" s="26" t="e">
        <f>#REF!</f>
        <v>#REF!</v>
      </c>
      <c r="F18" s="22">
        <f>'[1]مدیریت انباره محصول'!C9</f>
        <v>1</v>
      </c>
      <c r="G18" s="22">
        <f>'[1]مدیریت انباره محصول'!D9</f>
        <v>2</v>
      </c>
      <c r="H18" s="22">
        <f>'[1]مدیریت انباره محصول'!E9</f>
        <v>1</v>
      </c>
      <c r="I18" s="22" t="e">
        <f t="shared" ref="I18:I22" si="5">SUMPRODUCT(C18:E18,F18:H18)</f>
        <v>#REF!</v>
      </c>
      <c r="J18" s="23">
        <v>1</v>
      </c>
      <c r="K18" s="23">
        <v>0</v>
      </c>
      <c r="L18" s="23">
        <v>0</v>
      </c>
      <c r="M18" s="27" t="e">
        <f t="shared" ref="M18:M22" si="6">SUMPRODUCT(C18:E18,J18:L18)</f>
        <v>#REF!</v>
      </c>
      <c r="N18" s="24" t="str">
        <f t="shared" si="2"/>
        <v/>
      </c>
      <c r="O18" s="24" t="str">
        <f t="shared" si="2"/>
        <v/>
      </c>
      <c r="P18" s="24" t="str">
        <f t="shared" si="2"/>
        <v/>
      </c>
      <c r="Q18" s="25"/>
    </row>
    <row r="19" spans="1:17" ht="21" x14ac:dyDescent="0.7">
      <c r="A19" s="30" t="s">
        <v>3</v>
      </c>
      <c r="B19" s="21"/>
      <c r="C19" s="26" t="e">
        <f>#REF!</f>
        <v>#REF!</v>
      </c>
      <c r="D19" s="26" t="e">
        <f>#REF!</f>
        <v>#REF!</v>
      </c>
      <c r="E19" s="26" t="e">
        <f>#REF!</f>
        <v>#REF!</v>
      </c>
      <c r="F19" s="22">
        <f>'[1]برنامه‌ریزی سبد محصولات'!C9</f>
        <v>1</v>
      </c>
      <c r="G19" s="22">
        <f>'[1]برنامه‌ریزی سبد محصولات'!D9</f>
        <v>3</v>
      </c>
      <c r="H19" s="22">
        <f>'[1]برنامه‌ریزی سبد محصولات'!E9</f>
        <v>0</v>
      </c>
      <c r="I19" s="22" t="e">
        <f t="shared" si="5"/>
        <v>#REF!</v>
      </c>
      <c r="J19" s="23">
        <v>2</v>
      </c>
      <c r="K19" s="23">
        <v>2</v>
      </c>
      <c r="L19" s="23">
        <v>0</v>
      </c>
      <c r="M19" s="27" t="e">
        <f t="shared" si="6"/>
        <v>#REF!</v>
      </c>
      <c r="N19" s="24" t="str">
        <f t="shared" si="2"/>
        <v>*</v>
      </c>
      <c r="O19" s="24" t="str">
        <f t="shared" si="2"/>
        <v/>
      </c>
      <c r="P19" s="24" t="str">
        <f t="shared" si="2"/>
        <v/>
      </c>
      <c r="Q19" s="25"/>
    </row>
    <row r="20" spans="1:17" ht="21" x14ac:dyDescent="0.7">
      <c r="A20" s="30" t="s">
        <v>1</v>
      </c>
      <c r="B20" s="21"/>
      <c r="C20" s="26" t="e">
        <f>#REF!</f>
        <v>#REF!</v>
      </c>
      <c r="D20" s="26" t="e">
        <f>#REF!</f>
        <v>#REF!</v>
      </c>
      <c r="E20" s="26" t="e">
        <f>#REF!</f>
        <v>#REF!</v>
      </c>
      <c r="F20" s="22">
        <f>'[1]توسعه محصولات'!C9</f>
        <v>1</v>
      </c>
      <c r="G20" s="22">
        <f>'[1]توسعه محصولات'!D9</f>
        <v>3</v>
      </c>
      <c r="H20" s="22">
        <f>'[1]توسعه محصولات'!E9</f>
        <v>1</v>
      </c>
      <c r="I20" s="22" t="e">
        <f t="shared" si="5"/>
        <v>#REF!</v>
      </c>
      <c r="J20" s="23">
        <v>3</v>
      </c>
      <c r="K20" s="23">
        <v>3</v>
      </c>
      <c r="L20" s="23">
        <v>1</v>
      </c>
      <c r="M20" s="27" t="e">
        <f t="shared" si="6"/>
        <v>#REF!</v>
      </c>
      <c r="N20" s="24" t="str">
        <f t="shared" si="2"/>
        <v>*</v>
      </c>
      <c r="O20" s="24" t="str">
        <f t="shared" si="2"/>
        <v/>
      </c>
      <c r="P20" s="24" t="str">
        <f t="shared" si="2"/>
        <v/>
      </c>
      <c r="Q20" s="25"/>
    </row>
    <row r="21" spans="1:17" ht="21" x14ac:dyDescent="0.7">
      <c r="A21" s="30" t="s">
        <v>19</v>
      </c>
      <c r="B21" s="21"/>
      <c r="C21" s="26" t="e">
        <f>#REF!</f>
        <v>#REF!</v>
      </c>
      <c r="D21" s="26" t="e">
        <f>#REF!</f>
        <v>#REF!</v>
      </c>
      <c r="E21" s="26" t="e">
        <f>#REF!</f>
        <v>#REF!</v>
      </c>
      <c r="F21" s="22">
        <f>'[1]مدیریت پیکربندی محصولات'!C9</f>
        <v>1</v>
      </c>
      <c r="G21" s="22">
        <f>'[1]مدیریت پیکربندی محصولات'!D9</f>
        <v>2</v>
      </c>
      <c r="H21" s="22">
        <f>'[1]مدیریت پیکربندی محصولات'!E9</f>
        <v>1</v>
      </c>
      <c r="I21" s="22" t="e">
        <f t="shared" si="5"/>
        <v>#REF!</v>
      </c>
      <c r="J21" s="23">
        <v>0</v>
      </c>
      <c r="K21" s="23">
        <v>0</v>
      </c>
      <c r="L21" s="23">
        <v>0</v>
      </c>
      <c r="M21" s="23" t="e">
        <f t="shared" si="6"/>
        <v>#REF!</v>
      </c>
      <c r="N21" s="24" t="str">
        <f t="shared" si="2"/>
        <v/>
      </c>
      <c r="O21" s="24" t="str">
        <f t="shared" si="2"/>
        <v/>
      </c>
      <c r="P21" s="24" t="str">
        <f t="shared" si="2"/>
        <v/>
      </c>
      <c r="Q21" s="25"/>
    </row>
    <row r="22" spans="1:17" ht="21" x14ac:dyDescent="0.7">
      <c r="A22" s="30" t="s">
        <v>18</v>
      </c>
      <c r="B22" s="21"/>
      <c r="C22" s="26" t="e">
        <f>#REF!</f>
        <v>#REF!</v>
      </c>
      <c r="D22" s="26" t="e">
        <f>#REF!</f>
        <v>#REF!</v>
      </c>
      <c r="E22" s="26" t="e">
        <f>#REF!</f>
        <v>#REF!</v>
      </c>
      <c r="F22" s="22">
        <f>'[1]مدیریت کارایی محصولات'!C9</f>
        <v>1</v>
      </c>
      <c r="G22" s="22">
        <f>'[1]مدیریت کارایی محصولات'!D9</f>
        <v>2</v>
      </c>
      <c r="H22" s="22">
        <f>'[1]مدیریت کارایی محصولات'!E9</f>
        <v>0</v>
      </c>
      <c r="I22" s="22" t="e">
        <f t="shared" si="5"/>
        <v>#REF!</v>
      </c>
      <c r="J22" s="23">
        <v>2</v>
      </c>
      <c r="K22" s="23">
        <v>2</v>
      </c>
      <c r="L22" s="23">
        <v>2</v>
      </c>
      <c r="M22" s="23" t="e">
        <f t="shared" si="6"/>
        <v>#REF!</v>
      </c>
      <c r="N22" s="24" t="str">
        <f t="shared" si="2"/>
        <v>*</v>
      </c>
      <c r="O22" s="24" t="str">
        <f t="shared" si="2"/>
        <v/>
      </c>
      <c r="P22" s="24" t="str">
        <f t="shared" si="2"/>
        <v>*</v>
      </c>
      <c r="Q22" s="25"/>
    </row>
  </sheetData>
  <autoFilter ref="A2:Q22"/>
  <mergeCells count="7">
    <mergeCell ref="N1:P1"/>
    <mergeCell ref="Q1:Q2"/>
    <mergeCell ref="A1:A2"/>
    <mergeCell ref="B1:B2"/>
    <mergeCell ref="C1:E1"/>
    <mergeCell ref="F1:I1"/>
    <mergeCell ref="J1:M1"/>
  </mergeCells>
  <conditionalFormatting sqref="B3:B22">
    <cfRule type="expression" dxfId="4" priority="1">
      <formula>$B3="کلیدی"</formula>
    </cfRule>
    <cfRule type="expression" dxfId="3" priority="2">
      <formula>$B3="خیلی مهم"</formula>
    </cfRule>
    <cfRule type="expression" dxfId="2" priority="3">
      <formula>$B3="مهم"</formula>
    </cfRule>
    <cfRule type="expression" dxfId="1" priority="4">
      <formula>$B3="متوسط"</formula>
    </cfRule>
    <cfRule type="expression" dxfId="0" priority="5">
      <formula>$B3="عادی"</formula>
    </cfRule>
  </conditionalFormatting>
  <hyperlinks>
    <hyperlink ref="A3" location="'مدیریت استراتژیک'!a1" display="'مدیریت استراتژیک'!a1"/>
    <hyperlink ref="A4" location="'توسعه کسب‌وکار'!a1" display="'توسعه کسب‌وکار'!a1"/>
    <hyperlink ref="A5" location="'مدیریت معماری سازمانی'!a1" display="'مدیریت معماری سازمانی'!a1"/>
    <hyperlink ref="A6" location="'مدیریت فرآیندهای کسب‌وکار'!a1" display="'مدیریت فرآیندهای کسب‌وکار'!a1"/>
    <hyperlink ref="A7" location="'مدیریت کیفیت سازمانی'!a1" display="'مدیریت کیفیت سازمانی'!a1"/>
    <hyperlink ref="A8" location="'مدیریت طرح و پروژه'!a1" display="'مدیریت طرح و پروژه'!a1"/>
    <hyperlink ref="A9" location="'مدیریت کارایی سازمانی'!a1" display="'مدیریت کارایی سازمانی'!a1"/>
    <hyperlink ref="A10" location="'مدیریت دانش و نوآوری'!a1" display="'مدیریت دانش و نوآوری'!a1"/>
    <hyperlink ref="A11" location="'مدیریت مخاطرات'!a1" display="'مدیریت مخاطرات'!a1"/>
    <hyperlink ref="A12" location="'مدیریت ممیزی و تطابق'!a1" display="'مدیریت ممیزی و تطابق'!a1"/>
    <hyperlink ref="A13" location="'مدیریت تغییرات سازمانی'!a1" display="'مدیریت تغییرات سازمانی'!a1"/>
    <hyperlink ref="A14" location="'مدیریت هولدینگ'!a1" display="'مدیریت هولدینگ'!a1"/>
    <hyperlink ref="A18" location="'مدیریت انباره محصول'!a1" display="'مدیریت انباره محصول'!a1"/>
    <hyperlink ref="A19" location="'برنامه‌ریزی سبد محصولات'!a1" display="'برنامه‌ریزی سبد محصولات'!a1"/>
    <hyperlink ref="A20" location="'توسعه محصولات'!a1" display="'توسعه محصولات'!a1"/>
    <hyperlink ref="A21" location="'مدیریت پیکربندی محصولات'!a1" display="'مدیریت پیکربندی محصولات'!a1"/>
    <hyperlink ref="A22" location="'مدیریت کارایی محصولات'!a1" display="'مدیریت کارایی محصولات'!a1"/>
    <hyperlink ref="A15" location="'بودجه‌ریزی'!a1" display="'بودجه‌ریزی'!a1"/>
    <hyperlink ref="A16" location="'مدیریت تاب‌آوری کسب‌وکار'!a1" display="'مدیریت تاب‌آوری کسب‌وکار'!a1"/>
  </hyperlinks>
  <pageMargins left="0.12" right="0.23" top="0.75" bottom="0.75" header="0.3" footer="0.3"/>
  <pageSetup scale="65" fitToHeight="0"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7"/>
  <sheetViews>
    <sheetView showGridLines="0" rightToLeft="1" tabSelected="1" zoomScale="90" zoomScaleNormal="90" workbookViewId="0">
      <pane xSplit="4" ySplit="7" topLeftCell="E8" activePane="bottomRight" state="frozen"/>
      <selection activeCell="B1" sqref="B1"/>
      <selection pane="topRight" activeCell="E1" sqref="E1"/>
      <selection pane="bottomLeft" activeCell="B7" sqref="B7"/>
      <selection pane="bottomRight" activeCell="J8" sqref="J8"/>
    </sheetView>
  </sheetViews>
  <sheetFormatPr defaultColWidth="8.88671875" defaultRowHeight="18.600000000000001" x14ac:dyDescent="0.3"/>
  <cols>
    <col min="1" max="1" width="8.6640625" style="40" customWidth="1"/>
    <col min="2" max="2" width="11.44140625" style="40" customWidth="1"/>
    <col min="3" max="3" width="16.6640625" style="40" customWidth="1"/>
    <col min="4" max="4" width="11.33203125" style="40" customWidth="1"/>
    <col min="5" max="5" width="22.109375" style="40" customWidth="1"/>
    <col min="6" max="6" width="40.44140625" style="40" customWidth="1"/>
    <col min="7" max="7" width="13.77734375" style="69" customWidth="1"/>
    <col min="8" max="8" width="49.6640625" style="70" customWidth="1"/>
    <col min="9" max="9" width="13.44140625" style="40" hidden="1" customWidth="1"/>
    <col min="10" max="10" width="48.77734375" style="40" customWidth="1"/>
    <col min="11" max="16384" width="8.88671875" style="40"/>
  </cols>
  <sheetData>
    <row r="1" spans="1:10" ht="16.2" customHeight="1" x14ac:dyDescent="0.3">
      <c r="A1" s="39"/>
      <c r="B1" s="92" t="s">
        <v>256</v>
      </c>
      <c r="C1" s="93"/>
      <c r="D1" s="93"/>
      <c r="E1" s="93"/>
      <c r="F1" s="93"/>
      <c r="G1" s="93"/>
      <c r="H1" s="93"/>
      <c r="I1" s="93"/>
      <c r="J1" s="94"/>
    </row>
    <row r="2" spans="1:10" ht="32.4" customHeight="1" x14ac:dyDescent="0.3">
      <c r="A2" s="41"/>
      <c r="B2" s="42"/>
      <c r="C2" s="43" t="s">
        <v>248</v>
      </c>
      <c r="D2" s="44"/>
      <c r="E2" s="45"/>
      <c r="F2" s="46" t="s">
        <v>128</v>
      </c>
      <c r="G2" s="47">
        <v>1</v>
      </c>
      <c r="H2" s="95" t="s">
        <v>250</v>
      </c>
      <c r="I2" s="95"/>
      <c r="J2" s="96"/>
    </row>
    <row r="3" spans="1:10" ht="30.6" customHeight="1" x14ac:dyDescent="0.3">
      <c r="A3" s="41"/>
      <c r="B3" s="42"/>
      <c r="C3" s="43" t="s">
        <v>246</v>
      </c>
      <c r="D3" s="44"/>
      <c r="E3" s="45"/>
      <c r="F3" s="48"/>
      <c r="G3" s="47">
        <v>2</v>
      </c>
      <c r="H3" s="95" t="s">
        <v>251</v>
      </c>
      <c r="I3" s="95"/>
      <c r="J3" s="96"/>
    </row>
    <row r="4" spans="1:10" ht="32.4" customHeight="1" x14ac:dyDescent="0.3">
      <c r="A4" s="41"/>
      <c r="B4" s="42"/>
      <c r="C4" s="43" t="s">
        <v>247</v>
      </c>
      <c r="D4" s="44"/>
      <c r="E4" s="45"/>
      <c r="F4" s="48"/>
      <c r="G4" s="47">
        <v>3</v>
      </c>
      <c r="H4" s="95" t="s">
        <v>245</v>
      </c>
      <c r="I4" s="95"/>
      <c r="J4" s="96"/>
    </row>
    <row r="5" spans="1:10" x14ac:dyDescent="0.3">
      <c r="A5" s="41"/>
      <c r="B5" s="42"/>
      <c r="C5" s="49" t="s">
        <v>249</v>
      </c>
      <c r="D5" s="50"/>
      <c r="E5" s="51"/>
      <c r="F5" s="48"/>
      <c r="G5" s="47"/>
      <c r="H5" s="52"/>
      <c r="I5" s="52"/>
      <c r="J5" s="53"/>
    </row>
    <row r="6" spans="1:10" ht="3" customHeight="1" thickBot="1" x14ac:dyDescent="0.35">
      <c r="A6" s="39"/>
      <c r="B6" s="54"/>
      <c r="C6" s="55"/>
      <c r="D6" s="55"/>
      <c r="E6" s="55"/>
      <c r="F6" s="55"/>
      <c r="G6" s="56"/>
      <c r="H6" s="57"/>
      <c r="I6" s="55"/>
      <c r="J6" s="58"/>
    </row>
    <row r="7" spans="1:10" ht="34.5" customHeight="1" x14ac:dyDescent="0.3">
      <c r="A7" s="59" t="s">
        <v>115</v>
      </c>
      <c r="B7" s="59" t="s">
        <v>117</v>
      </c>
      <c r="C7" s="59" t="s">
        <v>123</v>
      </c>
      <c r="D7" s="59" t="s">
        <v>122</v>
      </c>
      <c r="E7" s="59" t="s">
        <v>150</v>
      </c>
      <c r="F7" s="59" t="s">
        <v>120</v>
      </c>
      <c r="G7" s="60" t="s">
        <v>130</v>
      </c>
      <c r="H7" s="59" t="s">
        <v>127</v>
      </c>
      <c r="I7" s="59" t="s">
        <v>124</v>
      </c>
      <c r="J7" s="59" t="s">
        <v>125</v>
      </c>
    </row>
    <row r="8" spans="1:10" ht="34.799999999999997" x14ac:dyDescent="0.3">
      <c r="A8" s="98" t="s">
        <v>121</v>
      </c>
      <c r="B8" s="99" t="s">
        <v>99</v>
      </c>
      <c r="C8" s="99">
        <f>SUMPRODUCT(G8:G18,D8:D18)</f>
        <v>0</v>
      </c>
      <c r="D8" s="61">
        <v>0</v>
      </c>
      <c r="E8" s="62" t="s">
        <v>151</v>
      </c>
      <c r="F8" s="61" t="s">
        <v>252</v>
      </c>
      <c r="G8" s="77"/>
      <c r="H8" s="71" t="s">
        <v>126</v>
      </c>
      <c r="I8" s="61" t="s">
        <v>48</v>
      </c>
      <c r="J8" s="63"/>
    </row>
    <row r="9" spans="1:10" ht="52.2" x14ac:dyDescent="0.3">
      <c r="A9" s="98"/>
      <c r="B9" s="99"/>
      <c r="C9" s="99"/>
      <c r="D9" s="61">
        <v>1</v>
      </c>
      <c r="E9" s="62" t="s">
        <v>152</v>
      </c>
      <c r="F9" s="61" t="s">
        <v>140</v>
      </c>
      <c r="G9" s="77"/>
      <c r="H9" s="71" t="s">
        <v>129</v>
      </c>
      <c r="I9" s="61" t="s">
        <v>48</v>
      </c>
      <c r="J9" s="63"/>
    </row>
    <row r="10" spans="1:10" ht="52.2" x14ac:dyDescent="0.3">
      <c r="A10" s="98"/>
      <c r="B10" s="99"/>
      <c r="C10" s="99"/>
      <c r="D10" s="61">
        <v>2</v>
      </c>
      <c r="E10" s="62" t="s">
        <v>153</v>
      </c>
      <c r="F10" s="61" t="s">
        <v>253</v>
      </c>
      <c r="G10" s="77"/>
      <c r="H10" s="71" t="s">
        <v>131</v>
      </c>
      <c r="I10" s="61" t="s">
        <v>48</v>
      </c>
      <c r="J10" s="63"/>
    </row>
    <row r="11" spans="1:10" ht="34.799999999999997" x14ac:dyDescent="0.3">
      <c r="A11" s="98"/>
      <c r="B11" s="99"/>
      <c r="C11" s="99"/>
      <c r="D11" s="61"/>
      <c r="E11" s="72"/>
      <c r="F11" s="72"/>
      <c r="G11" s="73"/>
      <c r="H11" s="71" t="s">
        <v>132</v>
      </c>
      <c r="I11" s="61" t="s">
        <v>48</v>
      </c>
      <c r="J11" s="63"/>
    </row>
    <row r="12" spans="1:10" x14ac:dyDescent="0.3">
      <c r="A12" s="98"/>
      <c r="B12" s="99"/>
      <c r="C12" s="99"/>
      <c r="D12" s="61"/>
      <c r="E12" s="72"/>
      <c r="F12" s="72"/>
      <c r="G12" s="73"/>
      <c r="H12" s="71" t="s">
        <v>133</v>
      </c>
      <c r="I12" s="61" t="s">
        <v>48</v>
      </c>
      <c r="J12" s="63"/>
    </row>
    <row r="13" spans="1:10" ht="34.799999999999997" x14ac:dyDescent="0.3">
      <c r="A13" s="98"/>
      <c r="B13" s="99"/>
      <c r="C13" s="99"/>
      <c r="D13" s="61"/>
      <c r="E13" s="72"/>
      <c r="F13" s="72"/>
      <c r="G13" s="73"/>
      <c r="H13" s="71" t="s">
        <v>134</v>
      </c>
      <c r="I13" s="61" t="s">
        <v>48</v>
      </c>
      <c r="J13" s="63"/>
    </row>
    <row r="14" spans="1:10" ht="69.599999999999994" x14ac:dyDescent="0.3">
      <c r="A14" s="98"/>
      <c r="B14" s="99"/>
      <c r="C14" s="99"/>
      <c r="D14" s="61">
        <v>3</v>
      </c>
      <c r="E14" s="62" t="s">
        <v>154</v>
      </c>
      <c r="F14" s="61" t="s">
        <v>254</v>
      </c>
      <c r="G14" s="77"/>
      <c r="H14" s="71" t="s">
        <v>137</v>
      </c>
      <c r="I14" s="61" t="s">
        <v>48</v>
      </c>
      <c r="J14" s="63"/>
    </row>
    <row r="15" spans="1:10" ht="34.799999999999997" x14ac:dyDescent="0.3">
      <c r="A15" s="98"/>
      <c r="B15" s="99"/>
      <c r="C15" s="99"/>
      <c r="D15" s="61"/>
      <c r="E15" s="72"/>
      <c r="F15" s="72"/>
      <c r="G15" s="73"/>
      <c r="H15" s="71" t="s">
        <v>135</v>
      </c>
      <c r="I15" s="61" t="s">
        <v>48</v>
      </c>
      <c r="J15" s="63"/>
    </row>
    <row r="16" spans="1:10" ht="34.799999999999997" x14ac:dyDescent="0.3">
      <c r="A16" s="98"/>
      <c r="B16" s="99"/>
      <c r="C16" s="99"/>
      <c r="D16" s="61"/>
      <c r="E16" s="72"/>
      <c r="F16" s="72"/>
      <c r="G16" s="73"/>
      <c r="H16" s="71" t="s">
        <v>136</v>
      </c>
      <c r="I16" s="61" t="s">
        <v>48</v>
      </c>
      <c r="J16" s="63"/>
    </row>
    <row r="17" spans="1:10" ht="34.799999999999997" x14ac:dyDescent="0.3">
      <c r="A17" s="98"/>
      <c r="B17" s="99"/>
      <c r="C17" s="99"/>
      <c r="D17" s="61"/>
      <c r="E17" s="72"/>
      <c r="F17" s="72"/>
      <c r="G17" s="73"/>
      <c r="H17" s="71" t="s">
        <v>138</v>
      </c>
      <c r="I17" s="61" t="s">
        <v>48</v>
      </c>
      <c r="J17" s="63"/>
    </row>
    <row r="18" spans="1:10" ht="52.2" x14ac:dyDescent="0.3">
      <c r="A18" s="98"/>
      <c r="B18" s="99"/>
      <c r="C18" s="99"/>
      <c r="D18" s="61">
        <v>4</v>
      </c>
      <c r="E18" s="62" t="s">
        <v>155</v>
      </c>
      <c r="F18" s="61" t="s">
        <v>255</v>
      </c>
      <c r="G18" s="77"/>
      <c r="H18" s="71" t="s">
        <v>139</v>
      </c>
      <c r="I18" s="61" t="s">
        <v>48</v>
      </c>
      <c r="J18" s="63"/>
    </row>
    <row r="19" spans="1:10" ht="22.8" x14ac:dyDescent="0.3">
      <c r="A19" s="98"/>
      <c r="B19" s="100" t="s">
        <v>100</v>
      </c>
      <c r="C19" s="100">
        <f>SUMPRODUCT(G19:G34,D19:D34)</f>
        <v>0</v>
      </c>
      <c r="D19" s="64">
        <v>0</v>
      </c>
      <c r="E19" s="65" t="s">
        <v>151</v>
      </c>
      <c r="F19" s="64" t="s">
        <v>97</v>
      </c>
      <c r="G19" s="77"/>
      <c r="H19" s="74" t="s">
        <v>126</v>
      </c>
      <c r="I19" s="64" t="s">
        <v>48</v>
      </c>
      <c r="J19" s="63"/>
    </row>
    <row r="20" spans="1:10" ht="52.2" x14ac:dyDescent="0.3">
      <c r="A20" s="98"/>
      <c r="B20" s="100"/>
      <c r="C20" s="100"/>
      <c r="D20" s="64">
        <v>1</v>
      </c>
      <c r="E20" s="65" t="s">
        <v>152</v>
      </c>
      <c r="F20" s="64" t="s">
        <v>61</v>
      </c>
      <c r="G20" s="77"/>
      <c r="H20" s="74" t="s">
        <v>143</v>
      </c>
      <c r="I20" s="64" t="s">
        <v>48</v>
      </c>
      <c r="J20" s="63"/>
    </row>
    <row r="21" spans="1:10" ht="87" x14ac:dyDescent="0.3">
      <c r="A21" s="98"/>
      <c r="B21" s="100"/>
      <c r="C21" s="100"/>
      <c r="D21" s="64">
        <v>2</v>
      </c>
      <c r="E21" s="65" t="s">
        <v>153</v>
      </c>
      <c r="F21" s="64" t="s">
        <v>141</v>
      </c>
      <c r="G21" s="77"/>
      <c r="H21" s="74" t="s">
        <v>148</v>
      </c>
      <c r="I21" s="64" t="s">
        <v>48</v>
      </c>
      <c r="J21" s="63"/>
    </row>
    <row r="22" spans="1:10" ht="34.799999999999997" x14ac:dyDescent="0.3">
      <c r="A22" s="98"/>
      <c r="B22" s="100"/>
      <c r="C22" s="100"/>
      <c r="D22" s="64"/>
      <c r="E22" s="75"/>
      <c r="F22" s="75"/>
      <c r="G22" s="76"/>
      <c r="H22" s="74" t="s">
        <v>144</v>
      </c>
      <c r="I22" s="64" t="s">
        <v>48</v>
      </c>
      <c r="J22" s="63"/>
    </row>
    <row r="23" spans="1:10" x14ac:dyDescent="0.3">
      <c r="A23" s="98"/>
      <c r="B23" s="100"/>
      <c r="C23" s="100"/>
      <c r="D23" s="64"/>
      <c r="E23" s="75"/>
      <c r="F23" s="75"/>
      <c r="G23" s="76"/>
      <c r="H23" s="74" t="s">
        <v>145</v>
      </c>
      <c r="I23" s="64" t="s">
        <v>48</v>
      </c>
      <c r="J23" s="63"/>
    </row>
    <row r="24" spans="1:10" ht="34.799999999999997" x14ac:dyDescent="0.3">
      <c r="A24" s="98"/>
      <c r="B24" s="100"/>
      <c r="C24" s="100"/>
      <c r="D24" s="64"/>
      <c r="E24" s="75"/>
      <c r="F24" s="75"/>
      <c r="G24" s="76"/>
      <c r="H24" s="74" t="s">
        <v>146</v>
      </c>
      <c r="I24" s="64" t="s">
        <v>48</v>
      </c>
      <c r="J24" s="63"/>
    </row>
    <row r="25" spans="1:10" ht="69.599999999999994" x14ac:dyDescent="0.3">
      <c r="A25" s="98"/>
      <c r="B25" s="100"/>
      <c r="C25" s="100"/>
      <c r="D25" s="64"/>
      <c r="E25" s="75"/>
      <c r="F25" s="75"/>
      <c r="G25" s="76"/>
      <c r="H25" s="74" t="s">
        <v>147</v>
      </c>
      <c r="I25" s="64" t="s">
        <v>48</v>
      </c>
      <c r="J25" s="63"/>
    </row>
    <row r="26" spans="1:10" x14ac:dyDescent="0.3">
      <c r="A26" s="98"/>
      <c r="B26" s="100"/>
      <c r="C26" s="100"/>
      <c r="D26" s="64"/>
      <c r="E26" s="75"/>
      <c r="F26" s="75"/>
      <c r="G26" s="76"/>
      <c r="H26" s="74" t="s">
        <v>63</v>
      </c>
      <c r="I26" s="64" t="s">
        <v>48</v>
      </c>
      <c r="J26" s="63"/>
    </row>
    <row r="27" spans="1:10" x14ac:dyDescent="0.3">
      <c r="A27" s="98"/>
      <c r="B27" s="100"/>
      <c r="C27" s="100"/>
      <c r="D27" s="64"/>
      <c r="E27" s="75"/>
      <c r="F27" s="75"/>
      <c r="G27" s="76"/>
      <c r="H27" s="74" t="s">
        <v>64</v>
      </c>
      <c r="I27" s="64" t="s">
        <v>48</v>
      </c>
      <c r="J27" s="63"/>
    </row>
    <row r="28" spans="1:10" ht="52.2" x14ac:dyDescent="0.3">
      <c r="A28" s="98"/>
      <c r="B28" s="100"/>
      <c r="C28" s="100"/>
      <c r="D28" s="64"/>
      <c r="E28" s="75"/>
      <c r="F28" s="75"/>
      <c r="G28" s="76"/>
      <c r="H28" s="74" t="s">
        <v>65</v>
      </c>
      <c r="I28" s="64" t="s">
        <v>48</v>
      </c>
      <c r="J28" s="63"/>
    </row>
    <row r="29" spans="1:10" ht="34.799999999999997" x14ac:dyDescent="0.3">
      <c r="A29" s="98"/>
      <c r="B29" s="100"/>
      <c r="C29" s="100"/>
      <c r="D29" s="64"/>
      <c r="E29" s="75"/>
      <c r="F29" s="75"/>
      <c r="G29" s="76"/>
      <c r="H29" s="74" t="s">
        <v>92</v>
      </c>
      <c r="I29" s="64" t="s">
        <v>149</v>
      </c>
      <c r="J29" s="63"/>
    </row>
    <row r="30" spans="1:10" ht="69.599999999999994" x14ac:dyDescent="0.3">
      <c r="A30" s="98"/>
      <c r="B30" s="100"/>
      <c r="C30" s="100"/>
      <c r="D30" s="64">
        <v>3</v>
      </c>
      <c r="E30" s="64" t="s">
        <v>154</v>
      </c>
      <c r="F30" s="64" t="s">
        <v>96</v>
      </c>
      <c r="G30" s="77"/>
      <c r="H30" s="74" t="s">
        <v>156</v>
      </c>
      <c r="I30" s="64" t="s">
        <v>48</v>
      </c>
      <c r="J30" s="63"/>
    </row>
    <row r="31" spans="1:10" ht="34.799999999999997" x14ac:dyDescent="0.3">
      <c r="A31" s="98"/>
      <c r="B31" s="100"/>
      <c r="C31" s="100"/>
      <c r="D31" s="64"/>
      <c r="E31" s="75"/>
      <c r="F31" s="75"/>
      <c r="G31" s="76"/>
      <c r="H31" s="74" t="s">
        <v>157</v>
      </c>
      <c r="I31" s="64" t="s">
        <v>48</v>
      </c>
      <c r="J31" s="63"/>
    </row>
    <row r="32" spans="1:10" ht="34.799999999999997" x14ac:dyDescent="0.3">
      <c r="A32" s="98"/>
      <c r="B32" s="100"/>
      <c r="C32" s="100"/>
      <c r="D32" s="64"/>
      <c r="E32" s="75"/>
      <c r="F32" s="75"/>
      <c r="G32" s="76"/>
      <c r="H32" s="74" t="s">
        <v>158</v>
      </c>
      <c r="I32" s="64" t="s">
        <v>48</v>
      </c>
      <c r="J32" s="63"/>
    </row>
    <row r="33" spans="1:10" ht="34.799999999999997" x14ac:dyDescent="0.3">
      <c r="A33" s="98"/>
      <c r="B33" s="100"/>
      <c r="C33" s="100"/>
      <c r="D33" s="64"/>
      <c r="E33" s="75"/>
      <c r="F33" s="75"/>
      <c r="G33" s="76"/>
      <c r="H33" s="74" t="s">
        <v>159</v>
      </c>
      <c r="I33" s="64" t="s">
        <v>48</v>
      </c>
      <c r="J33" s="63"/>
    </row>
    <row r="34" spans="1:10" ht="52.2" x14ac:dyDescent="0.3">
      <c r="A34" s="98"/>
      <c r="B34" s="100"/>
      <c r="C34" s="100"/>
      <c r="D34" s="64">
        <v>4</v>
      </c>
      <c r="E34" s="65" t="s">
        <v>155</v>
      </c>
      <c r="F34" s="64" t="s">
        <v>142</v>
      </c>
      <c r="G34" s="77"/>
      <c r="H34" s="74" t="s">
        <v>160</v>
      </c>
      <c r="I34" s="64" t="s">
        <v>48</v>
      </c>
      <c r="J34" s="63"/>
    </row>
    <row r="35" spans="1:10" ht="22.8" x14ac:dyDescent="0.3">
      <c r="A35" s="98"/>
      <c r="B35" s="91" t="s">
        <v>101</v>
      </c>
      <c r="C35" s="97">
        <f>SUMPRODUCT(G35:G48,D35:D48)</f>
        <v>0</v>
      </c>
      <c r="D35" s="40">
        <v>0</v>
      </c>
      <c r="E35" s="62" t="s">
        <v>151</v>
      </c>
      <c r="F35" s="61" t="s">
        <v>98</v>
      </c>
      <c r="G35" s="77"/>
      <c r="H35" s="71" t="s">
        <v>126</v>
      </c>
      <c r="I35" s="61" t="s">
        <v>48</v>
      </c>
      <c r="J35" s="63"/>
    </row>
    <row r="36" spans="1:10" ht="52.2" x14ac:dyDescent="0.3">
      <c r="A36" s="98"/>
      <c r="B36" s="91"/>
      <c r="C36" s="98"/>
      <c r="D36" s="40">
        <v>1</v>
      </c>
      <c r="E36" s="62" t="s">
        <v>152</v>
      </c>
      <c r="F36" s="61" t="s">
        <v>163</v>
      </c>
      <c r="G36" s="77"/>
      <c r="H36" s="71" t="s">
        <v>165</v>
      </c>
      <c r="I36" s="61" t="s">
        <v>48</v>
      </c>
      <c r="J36" s="63"/>
    </row>
    <row r="37" spans="1:10" x14ac:dyDescent="0.3">
      <c r="A37" s="98"/>
      <c r="B37" s="91"/>
      <c r="C37" s="98"/>
      <c r="E37" s="72"/>
      <c r="F37" s="72"/>
      <c r="G37" s="73"/>
      <c r="H37" s="71" t="s">
        <v>78</v>
      </c>
      <c r="I37" s="61" t="s">
        <v>48</v>
      </c>
      <c r="J37" s="63"/>
    </row>
    <row r="38" spans="1:10" ht="34.799999999999997" x14ac:dyDescent="0.3">
      <c r="A38" s="98"/>
      <c r="B38" s="91"/>
      <c r="C38" s="98"/>
      <c r="D38" s="40">
        <v>2</v>
      </c>
      <c r="E38" s="62" t="s">
        <v>153</v>
      </c>
      <c r="F38" s="61" t="s">
        <v>162</v>
      </c>
      <c r="G38" s="77"/>
      <c r="H38" s="71" t="s">
        <v>164</v>
      </c>
      <c r="I38" s="61" t="s">
        <v>48</v>
      </c>
      <c r="J38" s="63"/>
    </row>
    <row r="39" spans="1:10" ht="34.799999999999997" x14ac:dyDescent="0.3">
      <c r="A39" s="98"/>
      <c r="B39" s="91"/>
      <c r="C39" s="98"/>
      <c r="E39" s="72"/>
      <c r="F39" s="72"/>
      <c r="G39" s="73"/>
      <c r="H39" s="71" t="s">
        <v>79</v>
      </c>
      <c r="I39" s="61" t="s">
        <v>48</v>
      </c>
      <c r="J39" s="63"/>
    </row>
    <row r="40" spans="1:10" ht="34.799999999999997" x14ac:dyDescent="0.3">
      <c r="A40" s="98"/>
      <c r="B40" s="91"/>
      <c r="C40" s="98"/>
      <c r="D40" s="40">
        <v>3</v>
      </c>
      <c r="E40" s="62" t="s">
        <v>154</v>
      </c>
      <c r="F40" s="61" t="s">
        <v>62</v>
      </c>
      <c r="G40" s="77"/>
      <c r="H40" s="71" t="s">
        <v>166</v>
      </c>
      <c r="I40" s="61" t="s">
        <v>48</v>
      </c>
      <c r="J40" s="63"/>
    </row>
    <row r="41" spans="1:10" ht="34.799999999999997" x14ac:dyDescent="0.3">
      <c r="A41" s="98"/>
      <c r="B41" s="91"/>
      <c r="C41" s="98"/>
      <c r="E41" s="72"/>
      <c r="F41" s="72"/>
      <c r="G41" s="73"/>
      <c r="H41" s="71" t="s">
        <v>167</v>
      </c>
      <c r="I41" s="61" t="s">
        <v>48</v>
      </c>
      <c r="J41" s="63"/>
    </row>
    <row r="42" spans="1:10" ht="34.799999999999997" x14ac:dyDescent="0.3">
      <c r="A42" s="98"/>
      <c r="B42" s="91"/>
      <c r="C42" s="98"/>
      <c r="E42" s="72"/>
      <c r="F42" s="72"/>
      <c r="G42" s="73"/>
      <c r="H42" s="71" t="s">
        <v>168</v>
      </c>
      <c r="I42" s="61" t="s">
        <v>48</v>
      </c>
      <c r="J42" s="63"/>
    </row>
    <row r="43" spans="1:10" x14ac:dyDescent="0.3">
      <c r="A43" s="98"/>
      <c r="B43" s="91"/>
      <c r="C43" s="98"/>
      <c r="E43" s="72"/>
      <c r="F43" s="72"/>
      <c r="G43" s="73"/>
      <c r="H43" s="71" t="s">
        <v>66</v>
      </c>
      <c r="I43" s="61" t="s">
        <v>48</v>
      </c>
      <c r="J43" s="63"/>
    </row>
    <row r="44" spans="1:10" ht="52.2" x14ac:dyDescent="0.3">
      <c r="A44" s="98"/>
      <c r="B44" s="91"/>
      <c r="C44" s="98"/>
      <c r="D44" s="40">
        <v>4</v>
      </c>
      <c r="E44" s="62" t="s">
        <v>155</v>
      </c>
      <c r="F44" s="61" t="s">
        <v>161</v>
      </c>
      <c r="G44" s="77"/>
      <c r="H44" s="71" t="s">
        <v>169</v>
      </c>
      <c r="I44" s="61" t="s">
        <v>48</v>
      </c>
      <c r="J44" s="63"/>
    </row>
    <row r="45" spans="1:10" ht="34.799999999999997" x14ac:dyDescent="0.3">
      <c r="B45" s="66"/>
      <c r="C45" s="98"/>
      <c r="E45" s="72"/>
      <c r="F45" s="72"/>
      <c r="G45" s="73"/>
      <c r="H45" s="71" t="s">
        <v>170</v>
      </c>
      <c r="I45" s="61" t="s">
        <v>48</v>
      </c>
      <c r="J45" s="63"/>
    </row>
    <row r="46" spans="1:10" x14ac:dyDescent="0.3">
      <c r="B46" s="66"/>
      <c r="C46" s="98"/>
      <c r="E46" s="72"/>
      <c r="F46" s="72"/>
      <c r="G46" s="73"/>
      <c r="H46" s="71" t="s">
        <v>70</v>
      </c>
      <c r="I46" s="61" t="s">
        <v>48</v>
      </c>
      <c r="J46" s="63"/>
    </row>
    <row r="47" spans="1:10" x14ac:dyDescent="0.3">
      <c r="B47" s="66"/>
      <c r="C47" s="98"/>
      <c r="E47" s="72"/>
      <c r="F47" s="72"/>
      <c r="G47" s="73"/>
      <c r="H47" s="71" t="s">
        <v>93</v>
      </c>
      <c r="I47" s="61" t="s">
        <v>48</v>
      </c>
      <c r="J47" s="63"/>
    </row>
    <row r="48" spans="1:10" ht="34.799999999999997" x14ac:dyDescent="0.3">
      <c r="B48" s="66"/>
      <c r="C48" s="98"/>
      <c r="E48" s="72"/>
      <c r="F48" s="72"/>
      <c r="G48" s="73"/>
      <c r="H48" s="71" t="s">
        <v>94</v>
      </c>
      <c r="I48" s="61" t="s">
        <v>48</v>
      </c>
      <c r="J48" s="63"/>
    </row>
    <row r="49" spans="1:10" ht="52.2" x14ac:dyDescent="0.3">
      <c r="A49" s="98" t="s">
        <v>42</v>
      </c>
      <c r="B49" s="90" t="s">
        <v>105</v>
      </c>
      <c r="C49" s="90">
        <f>SUMPRODUCT(G49:G62,D49:D62)</f>
        <v>0</v>
      </c>
      <c r="D49" s="67">
        <v>0</v>
      </c>
      <c r="E49" s="65" t="s">
        <v>151</v>
      </c>
      <c r="F49" s="64" t="s">
        <v>106</v>
      </c>
      <c r="G49" s="77"/>
      <c r="H49" s="74" t="s">
        <v>126</v>
      </c>
      <c r="I49" s="64" t="s">
        <v>48</v>
      </c>
      <c r="J49" s="63"/>
    </row>
    <row r="50" spans="1:10" ht="87" x14ac:dyDescent="0.3">
      <c r="A50" s="98"/>
      <c r="B50" s="90"/>
      <c r="C50" s="90"/>
      <c r="D50" s="67">
        <v>1</v>
      </c>
      <c r="E50" s="65" t="s">
        <v>152</v>
      </c>
      <c r="F50" s="64" t="s">
        <v>44</v>
      </c>
      <c r="G50" s="77"/>
      <c r="H50" s="74" t="s">
        <v>74</v>
      </c>
      <c r="I50" s="64" t="s">
        <v>48</v>
      </c>
      <c r="J50" s="63"/>
    </row>
    <row r="51" spans="1:10" ht="52.2" x14ac:dyDescent="0.3">
      <c r="A51" s="98"/>
      <c r="B51" s="90"/>
      <c r="C51" s="90"/>
      <c r="D51" s="67"/>
      <c r="E51" s="75"/>
      <c r="F51" s="75"/>
      <c r="G51" s="76"/>
      <c r="H51" s="74" t="s">
        <v>171</v>
      </c>
      <c r="I51" s="64" t="s">
        <v>48</v>
      </c>
      <c r="J51" s="63"/>
    </row>
    <row r="52" spans="1:10" ht="87" x14ac:dyDescent="0.3">
      <c r="A52" s="98"/>
      <c r="B52" s="90"/>
      <c r="C52" s="90"/>
      <c r="D52" s="67">
        <v>2</v>
      </c>
      <c r="E52" s="65" t="s">
        <v>153</v>
      </c>
      <c r="F52" s="64" t="s">
        <v>49</v>
      </c>
      <c r="G52" s="77"/>
      <c r="H52" s="74" t="s">
        <v>89</v>
      </c>
      <c r="I52" s="64" t="s">
        <v>48</v>
      </c>
      <c r="J52" s="63"/>
    </row>
    <row r="53" spans="1:10" ht="34.799999999999997" x14ac:dyDescent="0.3">
      <c r="A53" s="98"/>
      <c r="B53" s="90"/>
      <c r="C53" s="90"/>
      <c r="D53" s="67"/>
      <c r="E53" s="75"/>
      <c r="F53" s="75"/>
      <c r="G53" s="76"/>
      <c r="H53" s="74" t="s">
        <v>172</v>
      </c>
      <c r="I53" s="64" t="s">
        <v>48</v>
      </c>
      <c r="J53" s="63"/>
    </row>
    <row r="54" spans="1:10" ht="52.2" x14ac:dyDescent="0.3">
      <c r="A54" s="98"/>
      <c r="B54" s="90"/>
      <c r="C54" s="90"/>
      <c r="D54" s="67"/>
      <c r="E54" s="75"/>
      <c r="F54" s="75"/>
      <c r="G54" s="76"/>
      <c r="H54" s="74" t="s">
        <v>173</v>
      </c>
      <c r="I54" s="64" t="s">
        <v>48</v>
      </c>
      <c r="J54" s="63"/>
    </row>
    <row r="55" spans="1:10" ht="52.2" x14ac:dyDescent="0.3">
      <c r="A55" s="98"/>
      <c r="B55" s="90"/>
      <c r="C55" s="90"/>
      <c r="D55" s="67">
        <v>3</v>
      </c>
      <c r="E55" s="65" t="s">
        <v>154</v>
      </c>
      <c r="F55" s="64" t="s">
        <v>174</v>
      </c>
      <c r="G55" s="77"/>
      <c r="H55" s="74" t="s">
        <v>68</v>
      </c>
      <c r="I55" s="64" t="s">
        <v>48</v>
      </c>
      <c r="J55" s="63"/>
    </row>
    <row r="56" spans="1:10" ht="34.799999999999997" x14ac:dyDescent="0.3">
      <c r="A56" s="98"/>
      <c r="B56" s="90"/>
      <c r="C56" s="90"/>
      <c r="D56" s="67"/>
      <c r="E56" s="75"/>
      <c r="F56" s="75"/>
      <c r="G56" s="76"/>
      <c r="H56" s="74" t="s">
        <v>175</v>
      </c>
      <c r="I56" s="64" t="s">
        <v>48</v>
      </c>
      <c r="J56" s="63"/>
    </row>
    <row r="57" spans="1:10" x14ac:dyDescent="0.3">
      <c r="A57" s="98"/>
      <c r="B57" s="90"/>
      <c r="C57" s="90"/>
      <c r="D57" s="67"/>
      <c r="E57" s="75"/>
      <c r="F57" s="75"/>
      <c r="G57" s="76"/>
      <c r="H57" s="74" t="s">
        <v>67</v>
      </c>
      <c r="I57" s="64" t="s">
        <v>48</v>
      </c>
      <c r="J57" s="63"/>
    </row>
    <row r="58" spans="1:10" x14ac:dyDescent="0.3">
      <c r="A58" s="98"/>
      <c r="B58" s="90"/>
      <c r="C58" s="90"/>
      <c r="D58" s="67"/>
      <c r="E58" s="75"/>
      <c r="F58" s="75"/>
      <c r="G58" s="76"/>
      <c r="H58" s="74" t="s">
        <v>66</v>
      </c>
      <c r="I58" s="64" t="s">
        <v>48</v>
      </c>
      <c r="J58" s="63"/>
    </row>
    <row r="59" spans="1:10" ht="69.599999999999994" x14ac:dyDescent="0.3">
      <c r="A59" s="98"/>
      <c r="B59" s="90"/>
      <c r="C59" s="90"/>
      <c r="D59" s="67">
        <v>4</v>
      </c>
      <c r="E59" s="65" t="s">
        <v>155</v>
      </c>
      <c r="F59" s="64" t="s">
        <v>86</v>
      </c>
      <c r="G59" s="77"/>
      <c r="H59" s="74" t="s">
        <v>177</v>
      </c>
      <c r="I59" s="64" t="s">
        <v>48</v>
      </c>
      <c r="J59" s="63"/>
    </row>
    <row r="60" spans="1:10" ht="34.799999999999997" x14ac:dyDescent="0.3">
      <c r="A60" s="98"/>
      <c r="B60" s="67"/>
      <c r="C60" s="90"/>
      <c r="D60" s="67"/>
      <c r="E60" s="75"/>
      <c r="F60" s="75"/>
      <c r="G60" s="76"/>
      <c r="H60" s="74" t="s">
        <v>178</v>
      </c>
      <c r="I60" s="64" t="s">
        <v>48</v>
      </c>
      <c r="J60" s="63"/>
    </row>
    <row r="61" spans="1:10" ht="34.799999999999997" x14ac:dyDescent="0.3">
      <c r="A61" s="98"/>
      <c r="B61" s="67"/>
      <c r="C61" s="90"/>
      <c r="D61" s="67"/>
      <c r="E61" s="75"/>
      <c r="F61" s="75"/>
      <c r="G61" s="76"/>
      <c r="H61" s="74" t="s">
        <v>176</v>
      </c>
      <c r="I61" s="64" t="s">
        <v>48</v>
      </c>
      <c r="J61" s="63"/>
    </row>
    <row r="62" spans="1:10" ht="34.799999999999997" x14ac:dyDescent="0.3">
      <c r="A62" s="98"/>
      <c r="B62" s="67"/>
      <c r="C62" s="90"/>
      <c r="D62" s="67"/>
      <c r="E62" s="75"/>
      <c r="F62" s="75"/>
      <c r="G62" s="76"/>
      <c r="H62" s="74" t="s">
        <v>179</v>
      </c>
      <c r="I62" s="64" t="s">
        <v>48</v>
      </c>
      <c r="J62" s="63"/>
    </row>
    <row r="63" spans="1:10" ht="34.799999999999997" x14ac:dyDescent="0.3">
      <c r="A63" s="98"/>
      <c r="B63" s="91" t="s">
        <v>102</v>
      </c>
      <c r="C63" s="91">
        <f>SUMPRODUCT(G63:G78,D63:D78)</f>
        <v>0</v>
      </c>
      <c r="D63" s="66">
        <v>0</v>
      </c>
      <c r="E63" s="62" t="s">
        <v>151</v>
      </c>
      <c r="F63" s="61" t="s">
        <v>180</v>
      </c>
      <c r="G63" s="77"/>
      <c r="H63" s="71" t="s">
        <v>126</v>
      </c>
      <c r="I63" s="61" t="s">
        <v>48</v>
      </c>
      <c r="J63" s="63"/>
    </row>
    <row r="64" spans="1:10" ht="69.599999999999994" x14ac:dyDescent="0.3">
      <c r="A64" s="98"/>
      <c r="B64" s="91"/>
      <c r="C64" s="91"/>
      <c r="D64" s="66">
        <v>1</v>
      </c>
      <c r="E64" s="62" t="s">
        <v>152</v>
      </c>
      <c r="F64" s="61" t="s">
        <v>181</v>
      </c>
      <c r="G64" s="77"/>
      <c r="H64" s="71" t="s">
        <v>183</v>
      </c>
      <c r="I64" s="61" t="s">
        <v>48</v>
      </c>
      <c r="J64" s="63"/>
    </row>
    <row r="65" spans="1:10" ht="52.2" x14ac:dyDescent="0.3">
      <c r="A65" s="98"/>
      <c r="B65" s="91"/>
      <c r="C65" s="91"/>
      <c r="D65" s="66"/>
      <c r="E65" s="72"/>
      <c r="F65" s="72"/>
      <c r="G65" s="73"/>
      <c r="H65" s="71" t="s">
        <v>182</v>
      </c>
      <c r="I65" s="61" t="s">
        <v>48</v>
      </c>
      <c r="J65" s="63"/>
    </row>
    <row r="66" spans="1:10" ht="87" x14ac:dyDescent="0.3">
      <c r="A66" s="98"/>
      <c r="B66" s="91"/>
      <c r="C66" s="91"/>
      <c r="D66" s="66">
        <v>2</v>
      </c>
      <c r="E66" s="62" t="s">
        <v>153</v>
      </c>
      <c r="F66" s="61" t="s">
        <v>184</v>
      </c>
      <c r="G66" s="77"/>
      <c r="H66" s="71" t="s">
        <v>185</v>
      </c>
      <c r="I66" s="61" t="s">
        <v>48</v>
      </c>
      <c r="J66" s="63"/>
    </row>
    <row r="67" spans="1:10" ht="34.799999999999997" x14ac:dyDescent="0.3">
      <c r="A67" s="98"/>
      <c r="B67" s="91"/>
      <c r="C67" s="91"/>
      <c r="D67" s="66"/>
      <c r="E67" s="72"/>
      <c r="F67" s="72"/>
      <c r="G67" s="73"/>
      <c r="H67" s="71" t="s">
        <v>186</v>
      </c>
      <c r="I67" s="61" t="s">
        <v>48</v>
      </c>
      <c r="J67" s="63"/>
    </row>
    <row r="68" spans="1:10" ht="34.799999999999997" x14ac:dyDescent="0.3">
      <c r="A68" s="98"/>
      <c r="B68" s="91"/>
      <c r="C68" s="91"/>
      <c r="D68" s="66"/>
      <c r="E68" s="72"/>
      <c r="F68" s="72"/>
      <c r="G68" s="73"/>
      <c r="H68" s="71" t="s">
        <v>187</v>
      </c>
      <c r="I68" s="61" t="s">
        <v>48</v>
      </c>
      <c r="J68" s="63"/>
    </row>
    <row r="69" spans="1:10" ht="34.799999999999997" x14ac:dyDescent="0.3">
      <c r="A69" s="98"/>
      <c r="B69" s="91"/>
      <c r="C69" s="91"/>
      <c r="D69" s="66"/>
      <c r="E69" s="72"/>
      <c r="F69" s="72"/>
      <c r="G69" s="73"/>
      <c r="H69" s="71" t="s">
        <v>75</v>
      </c>
      <c r="I69" s="61" t="s">
        <v>48</v>
      </c>
      <c r="J69" s="63"/>
    </row>
    <row r="70" spans="1:10" ht="52.2" x14ac:dyDescent="0.3">
      <c r="A70" s="98"/>
      <c r="B70" s="91"/>
      <c r="C70" s="91"/>
      <c r="D70" s="66">
        <v>3</v>
      </c>
      <c r="E70" s="62" t="s">
        <v>154</v>
      </c>
      <c r="F70" s="61" t="s">
        <v>188</v>
      </c>
      <c r="G70" s="77"/>
      <c r="H70" s="71" t="s">
        <v>189</v>
      </c>
      <c r="I70" s="61" t="s">
        <v>48</v>
      </c>
      <c r="J70" s="63"/>
    </row>
    <row r="71" spans="1:10" ht="34.799999999999997" x14ac:dyDescent="0.3">
      <c r="A71" s="98"/>
      <c r="B71" s="91"/>
      <c r="C71" s="91"/>
      <c r="D71" s="66"/>
      <c r="E71" s="72"/>
      <c r="F71" s="72"/>
      <c r="G71" s="73"/>
      <c r="H71" s="71" t="s">
        <v>190</v>
      </c>
      <c r="I71" s="61" t="s">
        <v>48</v>
      </c>
      <c r="J71" s="63"/>
    </row>
    <row r="72" spans="1:10" x14ac:dyDescent="0.3">
      <c r="A72" s="98"/>
      <c r="B72" s="91"/>
      <c r="C72" s="91"/>
      <c r="D72" s="66"/>
      <c r="E72" s="72"/>
      <c r="F72" s="72"/>
      <c r="G72" s="73"/>
      <c r="H72" s="71" t="s">
        <v>67</v>
      </c>
      <c r="I72" s="61" t="s">
        <v>48</v>
      </c>
      <c r="J72" s="63"/>
    </row>
    <row r="73" spans="1:10" x14ac:dyDescent="0.3">
      <c r="A73" s="98"/>
      <c r="B73" s="91"/>
      <c r="C73" s="91"/>
      <c r="D73" s="66"/>
      <c r="E73" s="72"/>
      <c r="F73" s="72"/>
      <c r="G73" s="73"/>
      <c r="H73" s="71" t="s">
        <v>66</v>
      </c>
      <c r="I73" s="61" t="s">
        <v>48</v>
      </c>
      <c r="J73" s="63"/>
    </row>
    <row r="74" spans="1:10" ht="52.2" x14ac:dyDescent="0.3">
      <c r="A74" s="98"/>
      <c r="B74" s="91"/>
      <c r="C74" s="91"/>
      <c r="D74" s="66">
        <v>4</v>
      </c>
      <c r="E74" s="62" t="s">
        <v>155</v>
      </c>
      <c r="F74" s="61" t="s">
        <v>191</v>
      </c>
      <c r="G74" s="77"/>
      <c r="H74" s="71" t="s">
        <v>193</v>
      </c>
      <c r="I74" s="61" t="s">
        <v>48</v>
      </c>
      <c r="J74" s="63"/>
    </row>
    <row r="75" spans="1:10" ht="34.799999999999997" x14ac:dyDescent="0.3">
      <c r="A75" s="98"/>
      <c r="B75" s="66"/>
      <c r="C75" s="91"/>
      <c r="D75" s="66"/>
      <c r="E75" s="72"/>
      <c r="F75" s="72"/>
      <c r="G75" s="73"/>
      <c r="H75" s="71" t="s">
        <v>192</v>
      </c>
      <c r="I75" s="61" t="s">
        <v>48</v>
      </c>
      <c r="J75" s="63"/>
    </row>
    <row r="76" spans="1:10" x14ac:dyDescent="0.3">
      <c r="A76" s="98"/>
      <c r="B76" s="66"/>
      <c r="C76" s="91"/>
      <c r="D76" s="66"/>
      <c r="E76" s="72"/>
      <c r="F76" s="72"/>
      <c r="G76" s="73"/>
      <c r="H76" s="71" t="s">
        <v>54</v>
      </c>
      <c r="I76" s="61" t="s">
        <v>48</v>
      </c>
      <c r="J76" s="63"/>
    </row>
    <row r="77" spans="1:10" x14ac:dyDescent="0.3">
      <c r="A77" s="98"/>
      <c r="B77" s="66"/>
      <c r="C77" s="91"/>
      <c r="D77" s="66"/>
      <c r="E77" s="72"/>
      <c r="F77" s="72"/>
      <c r="G77" s="73"/>
      <c r="H77" s="71" t="s">
        <v>195</v>
      </c>
      <c r="I77" s="61" t="s">
        <v>48</v>
      </c>
      <c r="J77" s="63"/>
    </row>
    <row r="78" spans="1:10" ht="34.799999999999997" x14ac:dyDescent="0.3">
      <c r="A78" s="98"/>
      <c r="B78" s="66"/>
      <c r="C78" s="91"/>
      <c r="D78" s="66"/>
      <c r="E78" s="72"/>
      <c r="F78" s="72"/>
      <c r="G78" s="73"/>
      <c r="H78" s="71" t="s">
        <v>194</v>
      </c>
      <c r="I78" s="61" t="s">
        <v>48</v>
      </c>
      <c r="J78" s="63"/>
    </row>
    <row r="79" spans="1:10" ht="34.799999999999997" x14ac:dyDescent="0.3">
      <c r="A79" s="98"/>
      <c r="B79" s="90" t="s">
        <v>103</v>
      </c>
      <c r="C79" s="90">
        <f>SUMPRODUCT(G79:G89,D79:D89)</f>
        <v>0</v>
      </c>
      <c r="D79" s="67">
        <v>0</v>
      </c>
      <c r="E79" s="65" t="s">
        <v>151</v>
      </c>
      <c r="F79" s="64" t="s">
        <v>197</v>
      </c>
      <c r="G79" s="77"/>
      <c r="H79" s="74" t="s">
        <v>126</v>
      </c>
      <c r="I79" s="64" t="s">
        <v>48</v>
      </c>
      <c r="J79" s="63"/>
    </row>
    <row r="80" spans="1:10" ht="52.2" x14ac:dyDescent="0.3">
      <c r="A80" s="98"/>
      <c r="B80" s="90"/>
      <c r="C80" s="90"/>
      <c r="D80" s="67">
        <v>1</v>
      </c>
      <c r="E80" s="65" t="s">
        <v>152</v>
      </c>
      <c r="F80" s="64" t="s">
        <v>52</v>
      </c>
      <c r="G80" s="77"/>
      <c r="H80" s="74" t="s">
        <v>196</v>
      </c>
      <c r="I80" s="64" t="s">
        <v>48</v>
      </c>
      <c r="J80" s="63"/>
    </row>
    <row r="81" spans="1:10" ht="34.799999999999997" x14ac:dyDescent="0.3">
      <c r="A81" s="98"/>
      <c r="B81" s="90"/>
      <c r="C81" s="90"/>
      <c r="D81" s="67">
        <v>2</v>
      </c>
      <c r="E81" s="65" t="s">
        <v>153</v>
      </c>
      <c r="F81" s="64" t="s">
        <v>90</v>
      </c>
      <c r="G81" s="77"/>
      <c r="H81" s="74" t="s">
        <v>46</v>
      </c>
      <c r="I81" s="64" t="s">
        <v>48</v>
      </c>
      <c r="J81" s="63"/>
    </row>
    <row r="82" spans="1:10" ht="34.799999999999997" x14ac:dyDescent="0.3">
      <c r="A82" s="98"/>
      <c r="B82" s="90"/>
      <c r="C82" s="90"/>
      <c r="D82" s="67"/>
      <c r="E82" s="75"/>
      <c r="F82" s="75"/>
      <c r="G82" s="76"/>
      <c r="H82" s="74" t="s">
        <v>47</v>
      </c>
      <c r="I82" s="64" t="s">
        <v>48</v>
      </c>
      <c r="J82" s="63"/>
    </row>
    <row r="83" spans="1:10" ht="69.599999999999994" x14ac:dyDescent="0.3">
      <c r="A83" s="98"/>
      <c r="B83" s="90"/>
      <c r="C83" s="90"/>
      <c r="D83" s="67">
        <v>3</v>
      </c>
      <c r="E83" s="65" t="s">
        <v>154</v>
      </c>
      <c r="F83" s="64" t="s">
        <v>198</v>
      </c>
      <c r="G83" s="77"/>
      <c r="H83" s="74" t="s">
        <v>69</v>
      </c>
      <c r="I83" s="64" t="s">
        <v>48</v>
      </c>
      <c r="J83" s="63"/>
    </row>
    <row r="84" spans="1:10" ht="34.799999999999997" x14ac:dyDescent="0.3">
      <c r="A84" s="98"/>
      <c r="B84" s="90"/>
      <c r="C84" s="90"/>
      <c r="D84" s="67"/>
      <c r="E84" s="75"/>
      <c r="F84" s="75"/>
      <c r="G84" s="76"/>
      <c r="H84" s="74" t="s">
        <v>199</v>
      </c>
      <c r="I84" s="64" t="s">
        <v>48</v>
      </c>
      <c r="J84" s="63"/>
    </row>
    <row r="85" spans="1:10" x14ac:dyDescent="0.3">
      <c r="A85" s="98"/>
      <c r="B85" s="90"/>
      <c r="C85" s="90"/>
      <c r="D85" s="67"/>
      <c r="E85" s="75"/>
      <c r="F85" s="75"/>
      <c r="G85" s="76"/>
      <c r="H85" s="74" t="s">
        <v>67</v>
      </c>
      <c r="I85" s="64" t="s">
        <v>48</v>
      </c>
      <c r="J85" s="63"/>
    </row>
    <row r="86" spans="1:10" x14ac:dyDescent="0.3">
      <c r="A86" s="98"/>
      <c r="B86" s="90"/>
      <c r="C86" s="90"/>
      <c r="D86" s="67"/>
      <c r="E86" s="75"/>
      <c r="F86" s="75"/>
      <c r="G86" s="76"/>
      <c r="H86" s="74" t="s">
        <v>66</v>
      </c>
      <c r="I86" s="64" t="s">
        <v>48</v>
      </c>
      <c r="J86" s="63"/>
    </row>
    <row r="87" spans="1:10" ht="52.2" x14ac:dyDescent="0.3">
      <c r="A87" s="98"/>
      <c r="B87" s="90"/>
      <c r="C87" s="90"/>
      <c r="D87" s="67">
        <v>4</v>
      </c>
      <c r="E87" s="65" t="s">
        <v>155</v>
      </c>
      <c r="F87" s="64" t="s">
        <v>87</v>
      </c>
      <c r="G87" s="77"/>
      <c r="H87" s="74" t="s">
        <v>76</v>
      </c>
      <c r="I87" s="64" t="s">
        <v>48</v>
      </c>
      <c r="J87" s="63"/>
    </row>
    <row r="88" spans="1:10" x14ac:dyDescent="0.3">
      <c r="A88" s="98"/>
      <c r="B88" s="67"/>
      <c r="C88" s="90"/>
      <c r="D88" s="67"/>
      <c r="E88" s="75"/>
      <c r="F88" s="75"/>
      <c r="G88" s="76"/>
      <c r="H88" s="74" t="s">
        <v>77</v>
      </c>
      <c r="I88" s="64" t="s">
        <v>48</v>
      </c>
      <c r="J88" s="63"/>
    </row>
    <row r="89" spans="1:10" ht="52.2" x14ac:dyDescent="0.3">
      <c r="A89" s="98"/>
      <c r="B89" s="67"/>
      <c r="C89" s="90"/>
      <c r="D89" s="67"/>
      <c r="E89" s="75"/>
      <c r="F89" s="75"/>
      <c r="G89" s="76"/>
      <c r="H89" s="74" t="s">
        <v>200</v>
      </c>
      <c r="I89" s="64" t="s">
        <v>48</v>
      </c>
      <c r="J89" s="63"/>
    </row>
    <row r="90" spans="1:10" ht="34.799999999999997" x14ac:dyDescent="0.3">
      <c r="A90" s="98"/>
      <c r="B90" s="91" t="s">
        <v>104</v>
      </c>
      <c r="C90" s="91">
        <f>SUMPRODUCT(G90:G102,D90:D102)</f>
        <v>0</v>
      </c>
      <c r="D90" s="66">
        <v>0</v>
      </c>
      <c r="E90" s="62" t="s">
        <v>151</v>
      </c>
      <c r="F90" s="61" t="s">
        <v>45</v>
      </c>
      <c r="G90" s="77"/>
      <c r="H90" s="71" t="s">
        <v>126</v>
      </c>
      <c r="I90" s="61" t="s">
        <v>48</v>
      </c>
      <c r="J90" s="63"/>
    </row>
    <row r="91" spans="1:10" ht="34.799999999999997" x14ac:dyDescent="0.3">
      <c r="A91" s="98"/>
      <c r="B91" s="91"/>
      <c r="C91" s="91"/>
      <c r="D91" s="66">
        <v>1</v>
      </c>
      <c r="E91" s="62" t="s">
        <v>152</v>
      </c>
      <c r="F91" s="61" t="s">
        <v>202</v>
      </c>
      <c r="G91" s="77"/>
      <c r="H91" s="71" t="s">
        <v>201</v>
      </c>
      <c r="I91" s="61" t="s">
        <v>48</v>
      </c>
      <c r="J91" s="63"/>
    </row>
    <row r="92" spans="1:10" ht="34.799999999999997" x14ac:dyDescent="0.3">
      <c r="A92" s="98"/>
      <c r="B92" s="91"/>
      <c r="C92" s="91"/>
      <c r="D92" s="66">
        <v>2</v>
      </c>
      <c r="E92" s="62" t="s">
        <v>153</v>
      </c>
      <c r="F92" s="61" t="s">
        <v>84</v>
      </c>
      <c r="G92" s="77"/>
      <c r="H92" s="71" t="s">
        <v>53</v>
      </c>
      <c r="I92" s="61" t="s">
        <v>48</v>
      </c>
      <c r="J92" s="63"/>
    </row>
    <row r="93" spans="1:10" ht="34.799999999999997" x14ac:dyDescent="0.3">
      <c r="A93" s="98"/>
      <c r="B93" s="91"/>
      <c r="C93" s="91"/>
      <c r="D93" s="66"/>
      <c r="E93" s="72"/>
      <c r="F93" s="72"/>
      <c r="G93" s="73"/>
      <c r="H93" s="71" t="s">
        <v>203</v>
      </c>
      <c r="I93" s="61" t="s">
        <v>48</v>
      </c>
      <c r="J93" s="63"/>
    </row>
    <row r="94" spans="1:10" x14ac:dyDescent="0.3">
      <c r="A94" s="98"/>
      <c r="B94" s="91"/>
      <c r="C94" s="91"/>
      <c r="D94" s="66"/>
      <c r="E94" s="72"/>
      <c r="F94" s="72"/>
      <c r="G94" s="73"/>
      <c r="H94" s="71" t="s">
        <v>204</v>
      </c>
      <c r="I94" s="61" t="s">
        <v>48</v>
      </c>
      <c r="J94" s="63"/>
    </row>
    <row r="95" spans="1:10" ht="34.799999999999997" x14ac:dyDescent="0.3">
      <c r="A95" s="98"/>
      <c r="B95" s="91"/>
      <c r="C95" s="91"/>
      <c r="D95" s="66">
        <v>3</v>
      </c>
      <c r="E95" s="62" t="s">
        <v>154</v>
      </c>
      <c r="F95" s="61" t="s">
        <v>85</v>
      </c>
      <c r="G95" s="77"/>
      <c r="H95" s="71" t="s">
        <v>205</v>
      </c>
      <c r="I95" s="61" t="s">
        <v>48</v>
      </c>
      <c r="J95" s="63"/>
    </row>
    <row r="96" spans="1:10" ht="34.799999999999997" x14ac:dyDescent="0.3">
      <c r="A96" s="98"/>
      <c r="B96" s="91"/>
      <c r="C96" s="91"/>
      <c r="D96" s="66"/>
      <c r="E96" s="72"/>
      <c r="F96" s="72"/>
      <c r="G96" s="73"/>
      <c r="H96" s="71" t="s">
        <v>206</v>
      </c>
      <c r="I96" s="61" t="s">
        <v>48</v>
      </c>
      <c r="J96" s="63"/>
    </row>
    <row r="97" spans="1:10" x14ac:dyDescent="0.3">
      <c r="A97" s="98"/>
      <c r="B97" s="91"/>
      <c r="C97" s="91"/>
      <c r="D97" s="66"/>
      <c r="E97" s="72"/>
      <c r="F97" s="72"/>
      <c r="G97" s="73"/>
      <c r="H97" s="71" t="s">
        <v>207</v>
      </c>
      <c r="I97" s="61" t="s">
        <v>48</v>
      </c>
      <c r="J97" s="63"/>
    </row>
    <row r="98" spans="1:10" x14ac:dyDescent="0.3">
      <c r="A98" s="98"/>
      <c r="B98" s="91"/>
      <c r="C98" s="91"/>
      <c r="D98" s="66"/>
      <c r="E98" s="72"/>
      <c r="F98" s="72"/>
      <c r="G98" s="73"/>
      <c r="H98" s="71" t="s">
        <v>67</v>
      </c>
      <c r="I98" s="61" t="s">
        <v>48</v>
      </c>
      <c r="J98" s="63"/>
    </row>
    <row r="99" spans="1:10" x14ac:dyDescent="0.3">
      <c r="A99" s="98"/>
      <c r="B99" s="91"/>
      <c r="C99" s="91"/>
      <c r="D99" s="66"/>
      <c r="E99" s="72"/>
      <c r="F99" s="72"/>
      <c r="G99" s="73"/>
      <c r="H99" s="71" t="s">
        <v>66</v>
      </c>
      <c r="I99" s="61" t="s">
        <v>48</v>
      </c>
      <c r="J99" s="63"/>
    </row>
    <row r="100" spans="1:10" ht="52.2" x14ac:dyDescent="0.3">
      <c r="A100" s="98"/>
      <c r="B100" s="91"/>
      <c r="C100" s="91"/>
      <c r="D100" s="66">
        <v>4</v>
      </c>
      <c r="E100" s="62" t="s">
        <v>155</v>
      </c>
      <c r="F100" s="61" t="s">
        <v>88</v>
      </c>
      <c r="G100" s="77"/>
      <c r="H100" s="71" t="s">
        <v>208</v>
      </c>
      <c r="I100" s="61" t="s">
        <v>48</v>
      </c>
      <c r="J100" s="63"/>
    </row>
    <row r="101" spans="1:10" ht="34.799999999999997" x14ac:dyDescent="0.3">
      <c r="B101" s="66"/>
      <c r="C101" s="91"/>
      <c r="D101" s="66"/>
      <c r="E101" s="72"/>
      <c r="F101" s="72"/>
      <c r="G101" s="73"/>
      <c r="H101" s="71" t="s">
        <v>209</v>
      </c>
      <c r="I101" s="61" t="s">
        <v>48</v>
      </c>
      <c r="J101" s="63"/>
    </row>
    <row r="102" spans="1:10" x14ac:dyDescent="0.3">
      <c r="B102" s="66"/>
      <c r="C102" s="91"/>
      <c r="D102" s="66"/>
      <c r="E102" s="72"/>
      <c r="F102" s="72"/>
      <c r="G102" s="73"/>
      <c r="H102" s="71" t="s">
        <v>91</v>
      </c>
      <c r="I102" s="61" t="s">
        <v>48</v>
      </c>
      <c r="J102" s="63"/>
    </row>
    <row r="103" spans="1:10" ht="34.799999999999997" x14ac:dyDescent="0.3">
      <c r="A103" s="98" t="s">
        <v>113</v>
      </c>
      <c r="B103" s="90" t="s">
        <v>107</v>
      </c>
      <c r="C103" s="90">
        <f>SUMPRODUCT(G103:G120,D103:D120)</f>
        <v>0</v>
      </c>
      <c r="D103" s="67">
        <v>0</v>
      </c>
      <c r="E103" s="65" t="s">
        <v>151</v>
      </c>
      <c r="F103" s="64" t="s">
        <v>210</v>
      </c>
      <c r="G103" s="77"/>
      <c r="H103" s="74" t="s">
        <v>126</v>
      </c>
      <c r="I103" s="64" t="s">
        <v>48</v>
      </c>
      <c r="J103" s="63"/>
    </row>
    <row r="104" spans="1:10" ht="83.25" customHeight="1" x14ac:dyDescent="0.3">
      <c r="A104" s="98"/>
      <c r="B104" s="90"/>
      <c r="C104" s="90"/>
      <c r="D104" s="67">
        <v>1</v>
      </c>
      <c r="E104" s="65" t="s">
        <v>152</v>
      </c>
      <c r="F104" s="64" t="s">
        <v>211</v>
      </c>
      <c r="G104" s="77"/>
      <c r="H104" s="74" t="s">
        <v>216</v>
      </c>
      <c r="I104" s="64" t="s">
        <v>48</v>
      </c>
      <c r="J104" s="63"/>
    </row>
    <row r="105" spans="1:10" ht="34.799999999999997" x14ac:dyDescent="0.3">
      <c r="A105" s="98"/>
      <c r="B105" s="90"/>
      <c r="C105" s="90"/>
      <c r="D105" s="67"/>
      <c r="E105" s="75"/>
      <c r="F105" s="75"/>
      <c r="G105" s="76"/>
      <c r="H105" s="74" t="s">
        <v>217</v>
      </c>
      <c r="I105" s="64" t="s">
        <v>48</v>
      </c>
      <c r="J105" s="63"/>
    </row>
    <row r="106" spans="1:10" ht="34.799999999999997" x14ac:dyDescent="0.3">
      <c r="A106" s="98"/>
      <c r="B106" s="90"/>
      <c r="C106" s="90"/>
      <c r="D106" s="67"/>
      <c r="E106" s="75"/>
      <c r="F106" s="75"/>
      <c r="G106" s="76"/>
      <c r="H106" s="74" t="s">
        <v>218</v>
      </c>
      <c r="I106" s="64" t="s">
        <v>48</v>
      </c>
      <c r="J106" s="63"/>
    </row>
    <row r="107" spans="1:10" ht="52.2" x14ac:dyDescent="0.3">
      <c r="A107" s="98"/>
      <c r="B107" s="90"/>
      <c r="C107" s="90"/>
      <c r="D107" s="67">
        <v>2</v>
      </c>
      <c r="E107" s="65" t="s">
        <v>153</v>
      </c>
      <c r="F107" s="64" t="s">
        <v>219</v>
      </c>
      <c r="G107" s="77"/>
      <c r="H107" s="74" t="s">
        <v>56</v>
      </c>
      <c r="I107" s="64" t="s">
        <v>48</v>
      </c>
      <c r="J107" s="63"/>
    </row>
    <row r="108" spans="1:10" ht="34.799999999999997" x14ac:dyDescent="0.3">
      <c r="A108" s="98"/>
      <c r="B108" s="90"/>
      <c r="C108" s="90"/>
      <c r="D108" s="67"/>
      <c r="E108" s="75"/>
      <c r="F108" s="75"/>
      <c r="G108" s="76"/>
      <c r="H108" s="74" t="s">
        <v>220</v>
      </c>
      <c r="I108" s="64" t="s">
        <v>48</v>
      </c>
      <c r="J108" s="63"/>
    </row>
    <row r="109" spans="1:10" x14ac:dyDescent="0.3">
      <c r="A109" s="98"/>
      <c r="B109" s="90"/>
      <c r="C109" s="90"/>
      <c r="D109" s="67"/>
      <c r="E109" s="75"/>
      <c r="F109" s="75"/>
      <c r="G109" s="76"/>
      <c r="H109" s="74" t="s">
        <v>221</v>
      </c>
      <c r="I109" s="64" t="s">
        <v>48</v>
      </c>
      <c r="J109" s="63"/>
    </row>
    <row r="110" spans="1:10" ht="34.799999999999997" x14ac:dyDescent="0.3">
      <c r="A110" s="98"/>
      <c r="B110" s="90"/>
      <c r="C110" s="90"/>
      <c r="D110" s="67"/>
      <c r="E110" s="75"/>
      <c r="F110" s="75"/>
      <c r="G110" s="76"/>
      <c r="H110" s="74" t="s">
        <v>222</v>
      </c>
      <c r="I110" s="64" t="s">
        <v>48</v>
      </c>
      <c r="J110" s="63"/>
    </row>
    <row r="111" spans="1:10" ht="69.599999999999994" x14ac:dyDescent="0.3">
      <c r="A111" s="98"/>
      <c r="B111" s="90"/>
      <c r="C111" s="90"/>
      <c r="D111" s="67">
        <v>3</v>
      </c>
      <c r="E111" s="65" t="s">
        <v>154</v>
      </c>
      <c r="F111" s="64" t="s">
        <v>80</v>
      </c>
      <c r="G111" s="77"/>
      <c r="H111" s="74" t="s">
        <v>223</v>
      </c>
      <c r="I111" s="64" t="s">
        <v>48</v>
      </c>
      <c r="J111" s="63"/>
    </row>
    <row r="112" spans="1:10" ht="34.799999999999997" x14ac:dyDescent="0.3">
      <c r="A112" s="98"/>
      <c r="B112" s="90"/>
      <c r="C112" s="90"/>
      <c r="D112" s="67"/>
      <c r="E112" s="75"/>
      <c r="F112" s="75"/>
      <c r="G112" s="76"/>
      <c r="H112" s="74" t="s">
        <v>224</v>
      </c>
      <c r="I112" s="64" t="s">
        <v>48</v>
      </c>
      <c r="J112" s="63"/>
    </row>
    <row r="113" spans="1:10" x14ac:dyDescent="0.3">
      <c r="A113" s="98"/>
      <c r="B113" s="90"/>
      <c r="C113" s="90"/>
      <c r="D113" s="67"/>
      <c r="E113" s="75"/>
      <c r="F113" s="75"/>
      <c r="G113" s="76"/>
      <c r="H113" s="74" t="s">
        <v>67</v>
      </c>
      <c r="I113" s="64" t="s">
        <v>48</v>
      </c>
      <c r="J113" s="63"/>
    </row>
    <row r="114" spans="1:10" x14ac:dyDescent="0.3">
      <c r="A114" s="98"/>
      <c r="B114" s="90"/>
      <c r="C114" s="90"/>
      <c r="D114" s="67"/>
      <c r="E114" s="75"/>
      <c r="F114" s="75"/>
      <c r="G114" s="76"/>
      <c r="H114" s="74" t="s">
        <v>66</v>
      </c>
      <c r="I114" s="64" t="s">
        <v>48</v>
      </c>
      <c r="J114" s="63"/>
    </row>
    <row r="115" spans="1:10" ht="69.599999999999994" x14ac:dyDescent="0.3">
      <c r="A115" s="98"/>
      <c r="B115" s="90"/>
      <c r="C115" s="90"/>
      <c r="D115" s="67">
        <v>4</v>
      </c>
      <c r="E115" s="65" t="s">
        <v>155</v>
      </c>
      <c r="F115" s="64" t="s">
        <v>212</v>
      </c>
      <c r="G115" s="77"/>
      <c r="H115" s="74" t="s">
        <v>225</v>
      </c>
      <c r="I115" s="64" t="s">
        <v>48</v>
      </c>
      <c r="J115" s="63"/>
    </row>
    <row r="116" spans="1:10" ht="34.799999999999997" x14ac:dyDescent="0.3">
      <c r="A116" s="98"/>
      <c r="B116" s="67"/>
      <c r="C116" s="90"/>
      <c r="D116" s="67"/>
      <c r="E116" s="75"/>
      <c r="F116" s="75"/>
      <c r="G116" s="76"/>
      <c r="H116" s="74" t="s">
        <v>226</v>
      </c>
      <c r="I116" s="64" t="s">
        <v>48</v>
      </c>
      <c r="J116" s="63"/>
    </row>
    <row r="117" spans="1:10" x14ac:dyDescent="0.3">
      <c r="A117" s="98"/>
      <c r="B117" s="67"/>
      <c r="C117" s="90"/>
      <c r="D117" s="67"/>
      <c r="E117" s="75"/>
      <c r="F117" s="75"/>
      <c r="G117" s="76"/>
      <c r="H117" s="74" t="s">
        <v>58</v>
      </c>
      <c r="I117" s="64" t="s">
        <v>48</v>
      </c>
      <c r="J117" s="63"/>
    </row>
    <row r="118" spans="1:10" ht="34.799999999999997" x14ac:dyDescent="0.3">
      <c r="A118" s="98"/>
      <c r="B118" s="67"/>
      <c r="C118" s="90"/>
      <c r="D118" s="67"/>
      <c r="E118" s="75"/>
      <c r="F118" s="75"/>
      <c r="G118" s="76"/>
      <c r="H118" s="74" t="s">
        <v>59</v>
      </c>
      <c r="I118" s="64" t="s">
        <v>48</v>
      </c>
      <c r="J118" s="63"/>
    </row>
    <row r="119" spans="1:10" ht="34.799999999999997" x14ac:dyDescent="0.3">
      <c r="A119" s="98"/>
      <c r="B119" s="67"/>
      <c r="C119" s="90"/>
      <c r="D119" s="67"/>
      <c r="E119" s="75"/>
      <c r="F119" s="75"/>
      <c r="G119" s="76"/>
      <c r="H119" s="74" t="s">
        <v>57</v>
      </c>
      <c r="I119" s="64" t="s">
        <v>48</v>
      </c>
      <c r="J119" s="63"/>
    </row>
    <row r="120" spans="1:10" ht="34.799999999999997" x14ac:dyDescent="0.3">
      <c r="A120" s="98"/>
      <c r="B120" s="67"/>
      <c r="C120" s="90"/>
      <c r="D120" s="67"/>
      <c r="E120" s="75"/>
      <c r="F120" s="75"/>
      <c r="G120" s="76"/>
      <c r="H120" s="74" t="s">
        <v>82</v>
      </c>
      <c r="I120" s="64" t="s">
        <v>48</v>
      </c>
      <c r="J120" s="63"/>
    </row>
    <row r="121" spans="1:10" ht="16.2" customHeight="1" x14ac:dyDescent="0.3">
      <c r="A121" s="98"/>
      <c r="B121" s="91" t="s">
        <v>108</v>
      </c>
      <c r="C121" s="91">
        <f>SUMPRODUCT(G121:G130,D121:D130)</f>
        <v>0</v>
      </c>
      <c r="D121" s="66">
        <v>0</v>
      </c>
      <c r="E121" s="62" t="s">
        <v>151</v>
      </c>
      <c r="F121" s="61" t="s">
        <v>110</v>
      </c>
      <c r="G121" s="77"/>
      <c r="H121" s="71" t="s">
        <v>126</v>
      </c>
      <c r="I121" s="61" t="s">
        <v>48</v>
      </c>
      <c r="J121" s="63"/>
    </row>
    <row r="122" spans="1:10" ht="52.2" x14ac:dyDescent="0.3">
      <c r="A122" s="98"/>
      <c r="B122" s="91"/>
      <c r="C122" s="91"/>
      <c r="D122" s="66">
        <v>1</v>
      </c>
      <c r="E122" s="62" t="s">
        <v>152</v>
      </c>
      <c r="F122" s="61" t="s">
        <v>213</v>
      </c>
      <c r="G122" s="77"/>
      <c r="H122" s="71" t="s">
        <v>229</v>
      </c>
      <c r="I122" s="61" t="s">
        <v>48</v>
      </c>
      <c r="J122" s="63"/>
    </row>
    <row r="123" spans="1:10" ht="52.2" x14ac:dyDescent="0.3">
      <c r="A123" s="98"/>
      <c r="B123" s="91"/>
      <c r="C123" s="91"/>
      <c r="D123" s="66"/>
      <c r="E123" s="72"/>
      <c r="F123" s="72"/>
      <c r="G123" s="73"/>
      <c r="H123" s="71" t="s">
        <v>230</v>
      </c>
      <c r="I123" s="61" t="s">
        <v>48</v>
      </c>
      <c r="J123" s="63"/>
    </row>
    <row r="124" spans="1:10" ht="34.799999999999997" x14ac:dyDescent="0.3">
      <c r="A124" s="98"/>
      <c r="B124" s="91"/>
      <c r="C124" s="91"/>
      <c r="D124" s="66">
        <v>2</v>
      </c>
      <c r="E124" s="62" t="s">
        <v>153</v>
      </c>
      <c r="F124" s="61" t="s">
        <v>50</v>
      </c>
      <c r="G124" s="77"/>
      <c r="H124" s="71" t="s">
        <v>231</v>
      </c>
      <c r="I124" s="61" t="s">
        <v>48</v>
      </c>
      <c r="J124" s="63"/>
    </row>
    <row r="125" spans="1:10" x14ac:dyDescent="0.3">
      <c r="A125" s="98"/>
      <c r="B125" s="91"/>
      <c r="C125" s="91"/>
      <c r="D125" s="66"/>
      <c r="E125" s="72"/>
      <c r="F125" s="72"/>
      <c r="G125" s="73"/>
      <c r="H125" s="71" t="s">
        <v>55</v>
      </c>
      <c r="I125" s="61" t="s">
        <v>48</v>
      </c>
      <c r="J125" s="63"/>
    </row>
    <row r="126" spans="1:10" ht="52.2" x14ac:dyDescent="0.3">
      <c r="A126" s="98"/>
      <c r="B126" s="91"/>
      <c r="C126" s="91"/>
      <c r="D126" s="66">
        <v>3</v>
      </c>
      <c r="E126" s="62" t="s">
        <v>154</v>
      </c>
      <c r="F126" s="61" t="s">
        <v>81</v>
      </c>
      <c r="G126" s="77"/>
      <c r="H126" s="71" t="s">
        <v>232</v>
      </c>
      <c r="I126" s="61" t="s">
        <v>48</v>
      </c>
      <c r="J126" s="63"/>
    </row>
    <row r="127" spans="1:10" ht="34.799999999999997" x14ac:dyDescent="0.3">
      <c r="A127" s="98"/>
      <c r="B127" s="91"/>
      <c r="C127" s="91"/>
      <c r="D127" s="66"/>
      <c r="E127" s="72"/>
      <c r="F127" s="72"/>
      <c r="G127" s="73"/>
      <c r="H127" s="71" t="s">
        <v>233</v>
      </c>
      <c r="I127" s="61" t="s">
        <v>48</v>
      </c>
      <c r="J127" s="63"/>
    </row>
    <row r="128" spans="1:10" x14ac:dyDescent="0.3">
      <c r="A128" s="98"/>
      <c r="B128" s="91"/>
      <c r="C128" s="91"/>
      <c r="D128" s="66"/>
      <c r="E128" s="72"/>
      <c r="F128" s="72"/>
      <c r="G128" s="73"/>
      <c r="H128" s="71" t="s">
        <v>67</v>
      </c>
      <c r="I128" s="61" t="s">
        <v>48</v>
      </c>
      <c r="J128" s="63"/>
    </row>
    <row r="129" spans="1:10" x14ac:dyDescent="0.3">
      <c r="A129" s="98"/>
      <c r="B129" s="91"/>
      <c r="C129" s="91"/>
      <c r="D129" s="66"/>
      <c r="E129" s="72"/>
      <c r="F129" s="72"/>
      <c r="G129" s="73"/>
      <c r="H129" s="71" t="s">
        <v>66</v>
      </c>
      <c r="I129" s="61" t="s">
        <v>48</v>
      </c>
      <c r="J129" s="63"/>
    </row>
    <row r="130" spans="1:10" ht="52.2" x14ac:dyDescent="0.3">
      <c r="A130" s="98"/>
      <c r="B130" s="91"/>
      <c r="C130" s="91"/>
      <c r="D130" s="66">
        <v>4</v>
      </c>
      <c r="E130" s="62" t="s">
        <v>155</v>
      </c>
      <c r="F130" s="61" t="s">
        <v>214</v>
      </c>
      <c r="G130" s="77"/>
      <c r="H130" s="71" t="s">
        <v>234</v>
      </c>
      <c r="I130" s="61" t="s">
        <v>48</v>
      </c>
      <c r="J130" s="63"/>
    </row>
    <row r="131" spans="1:10" x14ac:dyDescent="0.3">
      <c r="A131" s="98"/>
      <c r="B131" s="91"/>
      <c r="C131" s="91"/>
      <c r="D131" s="66"/>
      <c r="E131" s="72"/>
      <c r="F131" s="72"/>
      <c r="G131" s="73"/>
      <c r="H131" s="71" t="s">
        <v>236</v>
      </c>
      <c r="I131" s="61" t="s">
        <v>48</v>
      </c>
      <c r="J131" s="63"/>
    </row>
    <row r="132" spans="1:10" x14ac:dyDescent="0.3">
      <c r="A132" s="98"/>
      <c r="B132" s="91"/>
      <c r="C132" s="91"/>
      <c r="D132" s="66"/>
      <c r="E132" s="72"/>
      <c r="F132" s="72"/>
      <c r="G132" s="73"/>
      <c r="H132" s="71" t="s">
        <v>72</v>
      </c>
      <c r="I132" s="61" t="s">
        <v>48</v>
      </c>
      <c r="J132" s="63"/>
    </row>
    <row r="133" spans="1:10" x14ac:dyDescent="0.3">
      <c r="A133" s="98"/>
      <c r="B133" s="91"/>
      <c r="C133" s="91"/>
      <c r="D133" s="66"/>
      <c r="E133" s="72"/>
      <c r="F133" s="72"/>
      <c r="G133" s="73"/>
      <c r="H133" s="71" t="s">
        <v>73</v>
      </c>
      <c r="I133" s="61" t="s">
        <v>48</v>
      </c>
      <c r="J133" s="63"/>
    </row>
    <row r="134" spans="1:10" ht="34.799999999999997" x14ac:dyDescent="0.3">
      <c r="A134" s="98"/>
      <c r="B134" s="91"/>
      <c r="C134" s="91"/>
      <c r="D134" s="66"/>
      <c r="E134" s="72"/>
      <c r="F134" s="72"/>
      <c r="G134" s="73"/>
      <c r="H134" s="71" t="s">
        <v>60</v>
      </c>
      <c r="I134" s="61" t="s">
        <v>48</v>
      </c>
      <c r="J134" s="63"/>
    </row>
    <row r="135" spans="1:10" ht="22.8" x14ac:dyDescent="0.3">
      <c r="A135" s="98"/>
      <c r="B135" s="90" t="s">
        <v>109</v>
      </c>
      <c r="C135" s="90">
        <f>SUMPRODUCT(G135:G143,D135:D143)</f>
        <v>0</v>
      </c>
      <c r="D135" s="67">
        <v>0</v>
      </c>
      <c r="E135" s="65" t="s">
        <v>151</v>
      </c>
      <c r="F135" s="64" t="s">
        <v>112</v>
      </c>
      <c r="G135" s="77"/>
      <c r="H135" s="74" t="s">
        <v>126</v>
      </c>
      <c r="I135" s="64" t="s">
        <v>48</v>
      </c>
      <c r="J135" s="63"/>
    </row>
    <row r="136" spans="1:10" ht="52.2" x14ac:dyDescent="0.3">
      <c r="A136" s="98"/>
      <c r="B136" s="90"/>
      <c r="C136" s="90"/>
      <c r="D136" s="67">
        <v>1</v>
      </c>
      <c r="E136" s="65" t="s">
        <v>152</v>
      </c>
      <c r="F136" s="64" t="s">
        <v>237</v>
      </c>
      <c r="G136" s="77"/>
      <c r="H136" s="74" t="s">
        <v>235</v>
      </c>
      <c r="I136" s="64" t="s">
        <v>48</v>
      </c>
      <c r="J136" s="63"/>
    </row>
    <row r="137" spans="1:10" ht="52.2" x14ac:dyDescent="0.3">
      <c r="A137" s="98"/>
      <c r="B137" s="90"/>
      <c r="C137" s="90"/>
      <c r="D137" s="67">
        <v>2</v>
      </c>
      <c r="E137" s="65" t="s">
        <v>153</v>
      </c>
      <c r="F137" s="64" t="s">
        <v>51</v>
      </c>
      <c r="G137" s="77"/>
      <c r="H137" s="74" t="s">
        <v>71</v>
      </c>
      <c r="I137" s="64" t="s">
        <v>48</v>
      </c>
      <c r="J137" s="63"/>
    </row>
    <row r="138" spans="1:10" ht="34.799999999999997" x14ac:dyDescent="0.3">
      <c r="A138" s="98"/>
      <c r="B138" s="90"/>
      <c r="C138" s="90"/>
      <c r="D138" s="67"/>
      <c r="E138" s="72"/>
      <c r="F138" s="72"/>
      <c r="G138" s="73"/>
      <c r="H138" s="74" t="s">
        <v>238</v>
      </c>
      <c r="I138" s="64" t="s">
        <v>48</v>
      </c>
      <c r="J138" s="63"/>
    </row>
    <row r="139" spans="1:10" ht="34.799999999999997" x14ac:dyDescent="0.3">
      <c r="A139" s="98"/>
      <c r="B139" s="90"/>
      <c r="C139" s="90"/>
      <c r="D139" s="67">
        <v>3</v>
      </c>
      <c r="E139" s="65" t="s">
        <v>154</v>
      </c>
      <c r="F139" s="64" t="s">
        <v>111</v>
      </c>
      <c r="G139" s="77"/>
      <c r="H139" s="74" t="s">
        <v>239</v>
      </c>
      <c r="I139" s="64" t="s">
        <v>48</v>
      </c>
      <c r="J139" s="63"/>
    </row>
    <row r="140" spans="1:10" ht="34.799999999999997" x14ac:dyDescent="0.3">
      <c r="A140" s="98"/>
      <c r="B140" s="90"/>
      <c r="C140" s="90"/>
      <c r="D140" s="67"/>
      <c r="E140" s="72"/>
      <c r="F140" s="72"/>
      <c r="G140" s="73"/>
      <c r="H140" s="74" t="s">
        <v>240</v>
      </c>
      <c r="I140" s="64" t="s">
        <v>48</v>
      </c>
      <c r="J140" s="63"/>
    </row>
    <row r="141" spans="1:10" x14ac:dyDescent="0.3">
      <c r="A141" s="98"/>
      <c r="B141" s="90"/>
      <c r="C141" s="90"/>
      <c r="D141" s="67"/>
      <c r="E141" s="72"/>
      <c r="F141" s="72"/>
      <c r="G141" s="73"/>
      <c r="H141" s="74" t="s">
        <v>67</v>
      </c>
      <c r="I141" s="64" t="s">
        <v>48</v>
      </c>
      <c r="J141" s="63"/>
    </row>
    <row r="142" spans="1:10" x14ac:dyDescent="0.3">
      <c r="A142" s="98"/>
      <c r="B142" s="90"/>
      <c r="C142" s="90"/>
      <c r="D142" s="67"/>
      <c r="E142" s="72"/>
      <c r="F142" s="72"/>
      <c r="G142" s="73"/>
      <c r="H142" s="74" t="s">
        <v>66</v>
      </c>
      <c r="I142" s="64" t="s">
        <v>48</v>
      </c>
      <c r="J142" s="63"/>
    </row>
    <row r="143" spans="1:10" ht="34.799999999999997" x14ac:dyDescent="0.3">
      <c r="A143" s="98"/>
      <c r="B143" s="90"/>
      <c r="C143" s="90"/>
      <c r="D143" s="67">
        <v>4</v>
      </c>
      <c r="E143" s="65" t="s">
        <v>155</v>
      </c>
      <c r="F143" s="64" t="s">
        <v>215</v>
      </c>
      <c r="G143" s="77"/>
      <c r="H143" s="74" t="s">
        <v>83</v>
      </c>
      <c r="I143" s="64" t="s">
        <v>48</v>
      </c>
      <c r="J143" s="63"/>
    </row>
    <row r="144" spans="1:10" ht="34.799999999999997" x14ac:dyDescent="0.3">
      <c r="B144" s="90"/>
      <c r="C144" s="90"/>
      <c r="D144" s="67"/>
      <c r="E144" s="72"/>
      <c r="F144" s="72"/>
      <c r="G144" s="73"/>
      <c r="H144" s="74" t="s">
        <v>241</v>
      </c>
      <c r="I144" s="64" t="s">
        <v>48</v>
      </c>
      <c r="J144" s="68"/>
    </row>
    <row r="145" spans="2:10" ht="34.799999999999997" x14ac:dyDescent="0.3">
      <c r="B145" s="90"/>
      <c r="C145" s="90"/>
      <c r="D145" s="67"/>
      <c r="E145" s="72"/>
      <c r="F145" s="72"/>
      <c r="G145" s="73"/>
      <c r="H145" s="74" t="s">
        <v>242</v>
      </c>
      <c r="I145" s="64" t="s">
        <v>48</v>
      </c>
      <c r="J145" s="68"/>
    </row>
    <row r="146" spans="2:10" x14ac:dyDescent="0.3">
      <c r="B146" s="90"/>
      <c r="C146" s="90"/>
      <c r="D146" s="67"/>
      <c r="E146" s="72"/>
      <c r="F146" s="72"/>
      <c r="G146" s="73"/>
      <c r="H146" s="74" t="s">
        <v>243</v>
      </c>
      <c r="I146" s="64" t="s">
        <v>48</v>
      </c>
      <c r="J146" s="68"/>
    </row>
    <row r="147" spans="2:10" x14ac:dyDescent="0.3">
      <c r="B147" s="90"/>
      <c r="C147" s="90"/>
      <c r="D147" s="67"/>
      <c r="E147" s="72"/>
      <c r="F147" s="72"/>
      <c r="G147" s="73"/>
      <c r="H147" s="74" t="s">
        <v>244</v>
      </c>
      <c r="I147" s="64" t="s">
        <v>48</v>
      </c>
      <c r="J147" s="68"/>
    </row>
  </sheetData>
  <mergeCells count="27">
    <mergeCell ref="A8:A44"/>
    <mergeCell ref="A49:A100"/>
    <mergeCell ref="A103:A143"/>
    <mergeCell ref="B8:B18"/>
    <mergeCell ref="B19:B34"/>
    <mergeCell ref="B35:B44"/>
    <mergeCell ref="B49:B59"/>
    <mergeCell ref="B63:B74"/>
    <mergeCell ref="B79:B87"/>
    <mergeCell ref="B90:B100"/>
    <mergeCell ref="B135:B147"/>
    <mergeCell ref="C135:C147"/>
    <mergeCell ref="C121:C134"/>
    <mergeCell ref="B121:B134"/>
    <mergeCell ref="B1:J1"/>
    <mergeCell ref="H2:J2"/>
    <mergeCell ref="H3:J3"/>
    <mergeCell ref="H4:J4"/>
    <mergeCell ref="C35:C48"/>
    <mergeCell ref="C49:C62"/>
    <mergeCell ref="B103:B115"/>
    <mergeCell ref="C8:C18"/>
    <mergeCell ref="C19:C34"/>
    <mergeCell ref="C63:C78"/>
    <mergeCell ref="C79:C89"/>
    <mergeCell ref="C90:C102"/>
    <mergeCell ref="C103:C120"/>
  </mergeCells>
  <pageMargins left="0.7" right="0.7" top="0.75" bottom="0.75" header="0.3" footer="0.3"/>
  <pageSetup paperSize="9" scale="6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rightToLeft="1" zoomScale="110" zoomScaleNormal="110" workbookViewId="0">
      <selection activeCell="J15" sqref="J15"/>
    </sheetView>
  </sheetViews>
  <sheetFormatPr defaultColWidth="8.88671875" defaultRowHeight="16.8" x14ac:dyDescent="0.3"/>
  <cols>
    <col min="1" max="1" width="19" style="31" customWidth="1"/>
    <col min="2" max="2" width="10.6640625" style="31" customWidth="1"/>
    <col min="3" max="4" width="14.109375" style="31" customWidth="1"/>
    <col min="5" max="5" width="10" style="31" customWidth="1"/>
    <col min="6" max="6" width="8.88671875" style="31" hidden="1" customWidth="1"/>
    <col min="7" max="7" width="25" style="31" customWidth="1"/>
    <col min="8" max="9" width="9.6640625" style="31" customWidth="1"/>
    <col min="10" max="16384" width="8.88671875" style="31"/>
  </cols>
  <sheetData>
    <row r="1" spans="1:9" ht="17.399999999999999" thickBot="1" x14ac:dyDescent="0.55000000000000004">
      <c r="A1" s="103" t="s">
        <v>257</v>
      </c>
      <c r="B1" s="103"/>
      <c r="C1" s="103"/>
      <c r="D1" s="103"/>
      <c r="E1" s="103"/>
      <c r="F1" s="103"/>
      <c r="G1" s="103"/>
      <c r="H1" s="103"/>
      <c r="I1" s="103"/>
    </row>
    <row r="2" spans="1:9" ht="34.200000000000003" thickBot="1" x14ac:dyDescent="0.35">
      <c r="A2" s="32" t="s">
        <v>227</v>
      </c>
      <c r="B2" s="33" t="s">
        <v>95</v>
      </c>
      <c r="C2" s="32" t="s">
        <v>118</v>
      </c>
      <c r="D2" s="32" t="s">
        <v>115</v>
      </c>
      <c r="E2" s="32" t="s">
        <v>116</v>
      </c>
      <c r="F2" s="32" t="s">
        <v>116</v>
      </c>
      <c r="G2" s="32" t="s">
        <v>117</v>
      </c>
      <c r="H2" s="32" t="s">
        <v>114</v>
      </c>
      <c r="I2" s="33" t="s">
        <v>119</v>
      </c>
    </row>
    <row r="3" spans="1:9" ht="18" thickTop="1" thickBot="1" x14ac:dyDescent="0.35">
      <c r="A3" s="101" t="s">
        <v>228</v>
      </c>
      <c r="B3" s="109">
        <f>ROUNDDOWN(SUMPRODUCT(C3:C12,E3:E12),0)</f>
        <v>0</v>
      </c>
      <c r="C3" s="112">
        <f>SUMPRODUCT(H3:H5,I3:I5)</f>
        <v>0</v>
      </c>
      <c r="D3" s="104" t="s">
        <v>43</v>
      </c>
      <c r="E3" s="104">
        <v>0.3</v>
      </c>
      <c r="F3" s="34">
        <v>0.3</v>
      </c>
      <c r="G3" s="35" t="s">
        <v>99</v>
      </c>
      <c r="H3" s="35">
        <v>0.45</v>
      </c>
      <c r="I3" s="36">
        <f>'چک‌لیست جمع‌آوری اطلاعات'!C8</f>
        <v>0</v>
      </c>
    </row>
    <row r="4" spans="1:9" ht="18" thickTop="1" thickBot="1" x14ac:dyDescent="0.35">
      <c r="A4" s="102"/>
      <c r="B4" s="110"/>
      <c r="C4" s="113"/>
      <c r="D4" s="105"/>
      <c r="E4" s="105"/>
      <c r="F4" s="34">
        <v>0.3</v>
      </c>
      <c r="G4" s="37" t="s">
        <v>100</v>
      </c>
      <c r="H4" s="35">
        <v>0.25</v>
      </c>
      <c r="I4" s="36">
        <f>'چک‌لیست جمع‌آوری اطلاعات'!C19</f>
        <v>0</v>
      </c>
    </row>
    <row r="5" spans="1:9" ht="17.399999999999999" thickBot="1" x14ac:dyDescent="0.35">
      <c r="A5" s="102"/>
      <c r="B5" s="110"/>
      <c r="C5" s="114"/>
      <c r="D5" s="106"/>
      <c r="E5" s="106"/>
      <c r="F5" s="34">
        <v>0.3</v>
      </c>
      <c r="G5" s="38" t="s">
        <v>101</v>
      </c>
      <c r="H5" s="35">
        <v>0.3</v>
      </c>
      <c r="I5" s="36">
        <f>'چک‌لیست جمع‌آوری اطلاعات'!C35</f>
        <v>0</v>
      </c>
    </row>
    <row r="6" spans="1:9" ht="34.799999999999997" thickTop="1" thickBot="1" x14ac:dyDescent="0.35">
      <c r="A6" s="102"/>
      <c r="B6" s="110"/>
      <c r="C6" s="115">
        <f>SUMPRODUCT(H6:H9,I6:I9)</f>
        <v>0</v>
      </c>
      <c r="D6" s="107" t="s">
        <v>42</v>
      </c>
      <c r="E6" s="107">
        <v>0.4</v>
      </c>
      <c r="F6" s="34">
        <v>0.4</v>
      </c>
      <c r="G6" s="37" t="s">
        <v>105</v>
      </c>
      <c r="H6" s="35">
        <v>0.3</v>
      </c>
      <c r="I6" s="36">
        <f>'چک‌لیست جمع‌آوری اطلاعات'!C49</f>
        <v>0</v>
      </c>
    </row>
    <row r="7" spans="1:9" ht="18" thickTop="1" thickBot="1" x14ac:dyDescent="0.35">
      <c r="A7" s="102"/>
      <c r="B7" s="110"/>
      <c r="C7" s="113"/>
      <c r="D7" s="105"/>
      <c r="E7" s="105"/>
      <c r="F7" s="34">
        <v>0.4</v>
      </c>
      <c r="G7" s="37" t="s">
        <v>102</v>
      </c>
      <c r="H7" s="35">
        <v>0.4</v>
      </c>
      <c r="I7" s="36">
        <f>'چک‌لیست جمع‌آوری اطلاعات'!C63</f>
        <v>0</v>
      </c>
    </row>
    <row r="8" spans="1:9" ht="18" thickTop="1" thickBot="1" x14ac:dyDescent="0.35">
      <c r="A8" s="102"/>
      <c r="B8" s="110"/>
      <c r="C8" s="113"/>
      <c r="D8" s="105"/>
      <c r="E8" s="105"/>
      <c r="F8" s="34">
        <v>0.4</v>
      </c>
      <c r="G8" s="37" t="s">
        <v>103</v>
      </c>
      <c r="H8" s="35">
        <v>0.2</v>
      </c>
      <c r="I8" s="36">
        <f>'چک‌لیست جمع‌آوری اطلاعات'!C79</f>
        <v>0</v>
      </c>
    </row>
    <row r="9" spans="1:9" ht="18" thickTop="1" thickBot="1" x14ac:dyDescent="0.35">
      <c r="A9" s="102"/>
      <c r="B9" s="110"/>
      <c r="C9" s="116"/>
      <c r="D9" s="108"/>
      <c r="E9" s="108"/>
      <c r="F9" s="34">
        <v>0.4</v>
      </c>
      <c r="G9" s="37" t="s">
        <v>104</v>
      </c>
      <c r="H9" s="35">
        <v>0.1</v>
      </c>
      <c r="I9" s="36">
        <f>'چک‌لیست جمع‌آوری اطلاعات'!C90</f>
        <v>0</v>
      </c>
    </row>
    <row r="10" spans="1:9" ht="34.200000000000003" thickBot="1" x14ac:dyDescent="0.35">
      <c r="A10" s="102"/>
      <c r="B10" s="110"/>
      <c r="C10" s="112">
        <f>SUMPRODUCT(H10:H12,I10:I12)</f>
        <v>0</v>
      </c>
      <c r="D10" s="104" t="s">
        <v>113</v>
      </c>
      <c r="E10" s="104">
        <v>0.3</v>
      </c>
      <c r="F10" s="34">
        <v>0.3</v>
      </c>
      <c r="G10" s="35" t="s">
        <v>107</v>
      </c>
      <c r="H10" s="35">
        <v>0.3</v>
      </c>
      <c r="I10" s="36">
        <f>'چک‌لیست جمع‌آوری اطلاعات'!C103</f>
        <v>0</v>
      </c>
    </row>
    <row r="11" spans="1:9" ht="18" thickTop="1" thickBot="1" x14ac:dyDescent="0.35">
      <c r="A11" s="102"/>
      <c r="B11" s="110"/>
      <c r="C11" s="113"/>
      <c r="D11" s="105"/>
      <c r="E11" s="105"/>
      <c r="F11" s="34">
        <v>0.3</v>
      </c>
      <c r="G11" s="37" t="s">
        <v>108</v>
      </c>
      <c r="H11" s="35">
        <v>0.5</v>
      </c>
      <c r="I11" s="36">
        <f>'چک‌لیست جمع‌آوری اطلاعات'!C121</f>
        <v>0</v>
      </c>
    </row>
    <row r="12" spans="1:9" ht="17.399999999999999" thickBot="1" x14ac:dyDescent="0.35">
      <c r="A12" s="102"/>
      <c r="B12" s="111"/>
      <c r="C12" s="114"/>
      <c r="D12" s="106"/>
      <c r="E12" s="106"/>
      <c r="F12" s="34">
        <v>0.3</v>
      </c>
      <c r="G12" s="38" t="s">
        <v>109</v>
      </c>
      <c r="H12" s="35">
        <v>0.2</v>
      </c>
      <c r="I12" s="36">
        <f>'چک‌لیست جمع‌آوری اطلاعات'!C135</f>
        <v>0</v>
      </c>
    </row>
    <row r="13" spans="1:9" ht="17.399999999999999" thickTop="1" x14ac:dyDescent="0.3"/>
  </sheetData>
  <sheetProtection sheet="1" objects="1" scenarios="1" selectLockedCells="1" selectUnlockedCells="1"/>
  <mergeCells count="12">
    <mergeCell ref="A3:A12"/>
    <mergeCell ref="A1:I1"/>
    <mergeCell ref="D3:D5"/>
    <mergeCell ref="D6:D9"/>
    <mergeCell ref="D10:D12"/>
    <mergeCell ref="E3:E5"/>
    <mergeCell ref="E6:E9"/>
    <mergeCell ref="E10:E12"/>
    <mergeCell ref="B3:B12"/>
    <mergeCell ref="C3:C5"/>
    <mergeCell ref="C6:C9"/>
    <mergeCell ref="C10:C12"/>
  </mergeCells>
  <pageMargins left="0.7" right="0.7" top="0.75" bottom="0.75" header="0.3" footer="0.3"/>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Strategy Importance</vt:lpstr>
      <vt:lpstr>Capabilities Maturity</vt:lpstr>
      <vt:lpstr>چک‌لیست جمع‌آوری اطلاعات</vt:lpstr>
      <vt:lpstr>جدول محاسبه</vt:lpstr>
      <vt:lpstr>'جدول محاسبه'!Print_Area</vt:lpstr>
      <vt:lpstr>'چک‌لیست جمع‌آوری اطلاعات'!Print_Area</vt:lpstr>
      <vt:lpstr>'چک‌لیست جمع‌آوری اطلاعات'!Print_Titles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2022-05-08T05:09:38Z</dcterms:modified>
</cp:coreProperties>
</file>